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350" activeTab="0"/>
  </bookViews>
  <sheets>
    <sheet name="Таблица" sheetId="1" r:id="rId1"/>
  </sheets>
  <externalReferences>
    <externalReference r:id="rId4"/>
    <externalReference r:id="rId5"/>
  </externalReference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<sst xmlns="http://schemas.openxmlformats.org/spreadsheetml/2006/main" count="97" uniqueCount="72">
  <si>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                                                        В   С   Е   Г   О</t>
  </si>
  <si>
    <t>За 1 игру:</t>
  </si>
  <si>
    <t>В среднем:</t>
  </si>
  <si>
    <t>Всего:</t>
  </si>
  <si>
    <t>Место</t>
  </si>
  <si>
    <t>Пенальти</t>
  </si>
  <si>
    <t>ставил</t>
  </si>
  <si>
    <t>Угадано, раз/%</t>
  </si>
  <si>
    <t>Соперник</t>
  </si>
  <si>
    <t>Серии (текущее /максимальное значения)</t>
  </si>
  <si>
    <t>Фамилия</t>
  </si>
  <si>
    <t>Очки</t>
  </si>
  <si>
    <t>Исходы</t>
  </si>
  <si>
    <t>Игр</t>
  </si>
  <si>
    <t>В</t>
  </si>
  <si>
    <t>Н</t>
  </si>
  <si>
    <t>П</t>
  </si>
  <si>
    <t>Заб</t>
  </si>
  <si>
    <t>Пр</t>
  </si>
  <si>
    <t>Предупреждения</t>
  </si>
  <si>
    <t>Тех</t>
  </si>
  <si>
    <t>&gt;2</t>
  </si>
  <si>
    <t>&lt;2</t>
  </si>
  <si>
    <t>Отличия</t>
  </si>
  <si>
    <t>+</t>
  </si>
  <si>
    <t>-</t>
  </si>
  <si>
    <t>Забиваемость,%</t>
  </si>
  <si>
    <t>Пропускаемость,%</t>
  </si>
  <si>
    <t>Оригинальность</t>
  </si>
  <si>
    <t>Классность игр(сам+соперник)</t>
  </si>
  <si>
    <t>Х</t>
  </si>
  <si>
    <t>всего</t>
  </si>
  <si>
    <t>место</t>
  </si>
  <si>
    <t>без В</t>
  </si>
  <si>
    <t>без Н</t>
  </si>
  <si>
    <t>без П</t>
  </si>
  <si>
    <t>З</t>
  </si>
  <si>
    <t>без З</t>
  </si>
  <si>
    <t>Англия</t>
  </si>
  <si>
    <t>Германия</t>
  </si>
  <si>
    <t>Испания</t>
  </si>
  <si>
    <t>Италия</t>
  </si>
  <si>
    <t>Россия</t>
  </si>
  <si>
    <t>Франция</t>
  </si>
  <si>
    <t>Остальные</t>
  </si>
  <si>
    <t>Настроение</t>
  </si>
  <si>
    <t>Зрелищность, %</t>
  </si>
  <si>
    <t>Звезда</t>
  </si>
  <si>
    <t>Облом</t>
  </si>
  <si>
    <t>Сенсационность</t>
  </si>
  <si>
    <t>Незнанов</t>
  </si>
  <si>
    <t>J</t>
  </si>
  <si>
    <t>Поздняков</t>
  </si>
  <si>
    <t>Левин</t>
  </si>
  <si>
    <t>L</t>
  </si>
  <si>
    <t>Глазырин</t>
  </si>
  <si>
    <t>Зыков</t>
  </si>
  <si>
    <t>Перетятько</t>
  </si>
  <si>
    <t>Дудин</t>
  </si>
  <si>
    <t>Кригер</t>
  </si>
  <si>
    <t>Филиппов</t>
  </si>
  <si>
    <t>Хайруллин</t>
  </si>
  <si>
    <t>Османов В.</t>
  </si>
  <si>
    <t>Белич</t>
  </si>
  <si>
    <t>Дудина</t>
  </si>
  <si>
    <t>Османов А.</t>
  </si>
  <si>
    <t>Золотухин</t>
  </si>
  <si>
    <t>Татаринцев</t>
  </si>
  <si>
    <t>Абишев Р.</t>
  </si>
  <si>
    <t>Карманов</t>
  </si>
  <si>
    <t>Абишев Т.</t>
  </si>
  <si>
    <t>Богданов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</si>
</sst>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Wingdings"/>
      <family val="0"/>
    </font>
    <font>
      <sz val="9"/>
      <name val="Times New Roman Cyr"/>
      <family val="1"/>
    </font>
    <font>
      <sz val="9"/>
      <name val="Wingdings"/>
      <family val="0"/>
    </font>
    <font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24" xfId="0" applyFont="1" applyFill="1" applyBorder="1" applyAlignment="1">
      <alignment horizontal="left"/>
    </xf>
    <xf numFmtId="0" fontId="4" fillId="33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3%202009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75;&#1088;&#1091;&#1079;&#1082;&#1080;\&#1040;&#1060;&#1050;%2014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sheetDataSet>
      <sheetData sheetId="3">
        <row r="9">
          <cell r="C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1">
      <selection activeCell="BW20" sqref="BW20"/>
    </sheetView>
  </sheetViews>
  <sheetFormatPr defaultColWidth="9.00390625" defaultRowHeight="12.75"/>
  <cols>
    <col min="2" max="2" width="13.625" style="0" customWidth="1"/>
  </cols>
  <sheetData>
    <row r="1" spans="1:73" ht="16.5" thickTop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>
        <v>13</v>
      </c>
      <c r="AB1" s="3"/>
      <c r="AC1" s="3">
        <v>7</v>
      </c>
      <c r="AD1" s="3"/>
      <c r="AE1" s="3">
        <v>10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>
        <v>3</v>
      </c>
      <c r="BG1" s="3">
        <v>4</v>
      </c>
      <c r="BH1" s="3">
        <v>4</v>
      </c>
      <c r="BI1" s="3">
        <v>3</v>
      </c>
      <c r="BJ1" s="3">
        <v>3</v>
      </c>
      <c r="BK1" s="3">
        <v>3</v>
      </c>
      <c r="BL1" s="3">
        <v>10</v>
      </c>
      <c r="BM1" s="4"/>
      <c r="BN1" s="3"/>
      <c r="BO1" s="3"/>
      <c r="BP1" s="3"/>
      <c r="BQ1" s="3"/>
      <c r="BR1" s="3"/>
      <c r="BS1" s="3"/>
      <c r="BT1" s="3"/>
      <c r="BU1" s="3"/>
    </row>
    <row r="2" spans="1:73" ht="15.75">
      <c r="A2" s="5"/>
      <c r="B2" s="6" t="s">
        <v>1</v>
      </c>
      <c r="C2" s="7">
        <f aca="true" t="shared" si="0" ref="C2:BL2">2*C4/$E4</f>
        <v>2.2222222222222223</v>
      </c>
      <c r="D2" s="7">
        <f t="shared" si="0"/>
        <v>6.444444444444445</v>
      </c>
      <c r="E2" s="7">
        <f t="shared" si="0"/>
        <v>2</v>
      </c>
      <c r="F2" s="7">
        <f t="shared" si="0"/>
        <v>1</v>
      </c>
      <c r="G2" s="7">
        <f t="shared" si="0"/>
        <v>0.2222222222222222</v>
      </c>
      <c r="H2" s="7">
        <f t="shared" si="0"/>
        <v>0.7777777777777778</v>
      </c>
      <c r="I2" s="7">
        <f t="shared" si="0"/>
        <v>3.4814814814814814</v>
      </c>
      <c r="J2" s="7">
        <f t="shared" si="0"/>
        <v>3.1481481481481484</v>
      </c>
      <c r="K2" s="7">
        <f t="shared" si="0"/>
        <v>0.3333333333333333</v>
      </c>
      <c r="L2" s="7">
        <f t="shared" si="0"/>
        <v>0</v>
      </c>
      <c r="M2" s="7">
        <f t="shared" si="0"/>
        <v>0</v>
      </c>
      <c r="N2" s="7">
        <f t="shared" si="0"/>
        <v>0.14814814814814814</v>
      </c>
      <c r="O2" s="7">
        <f t="shared" si="0"/>
        <v>0.1111111111111111</v>
      </c>
      <c r="P2" s="7">
        <f t="shared" si="0"/>
        <v>0.37037037037037035</v>
      </c>
      <c r="Q2" s="7">
        <f t="shared" si="0"/>
        <v>10.925925925925926</v>
      </c>
      <c r="R2" s="7">
        <f t="shared" si="0"/>
        <v>0.25925925925925924</v>
      </c>
      <c r="S2" s="7">
        <f t="shared" si="0"/>
        <v>0.14814814814814814</v>
      </c>
      <c r="T2" s="7">
        <f t="shared" si="0"/>
        <v>1.0922787193973635</v>
      </c>
      <c r="U2" s="7">
        <f t="shared" si="0"/>
        <v>1.0169491525423728</v>
      </c>
      <c r="V2" s="7">
        <f t="shared" si="0"/>
        <v>9.21111111111111</v>
      </c>
      <c r="W2" s="7">
        <f t="shared" si="0"/>
        <v>12.555555555555555</v>
      </c>
      <c r="X2" s="7">
        <f t="shared" si="0"/>
        <v>6.703703703703703</v>
      </c>
      <c r="Y2" s="7">
        <f t="shared" si="0"/>
        <v>5.2592592592592595</v>
      </c>
      <c r="Z2" s="7">
        <f t="shared" si="0"/>
        <v>7.296296296296297</v>
      </c>
      <c r="AA2" s="7">
        <f t="shared" si="0"/>
        <v>3.037037037037037</v>
      </c>
      <c r="AB2" s="7">
        <f t="shared" si="0"/>
        <v>1.6779210149375896</v>
      </c>
      <c r="AC2" s="7">
        <f t="shared" si="0"/>
        <v>1.0740740740740742</v>
      </c>
      <c r="AD2" s="7">
        <f t="shared" si="0"/>
        <v>0.7563901930099113</v>
      </c>
      <c r="AE2" s="7">
        <f t="shared" si="0"/>
        <v>2.3333333333333335</v>
      </c>
      <c r="AF2" s="7">
        <f t="shared" si="0"/>
        <v>1.1844331641285957</v>
      </c>
      <c r="AG2" s="7">
        <f t="shared" si="0"/>
        <v>6.111111111111111</v>
      </c>
      <c r="AH2" s="7">
        <f t="shared" si="0"/>
        <v>2.740740740740741</v>
      </c>
      <c r="AI2" s="7">
        <f t="shared" si="0"/>
        <v>1.037037037037037</v>
      </c>
      <c r="AJ2" s="7">
        <f t="shared" si="0"/>
        <v>2.3333333333333335</v>
      </c>
      <c r="AK2" s="7">
        <f t="shared" si="0"/>
        <v>21</v>
      </c>
      <c r="AL2" s="7">
        <f t="shared" si="0"/>
        <v>0.6666666666666666</v>
      </c>
      <c r="AM2" s="7">
        <f t="shared" si="0"/>
        <v>0.9629629629629629</v>
      </c>
      <c r="AN2" s="7">
        <f t="shared" si="0"/>
        <v>0</v>
      </c>
      <c r="AO2" s="7">
        <f t="shared" si="0"/>
        <v>0.2222222222222222</v>
      </c>
      <c r="AP2" s="7">
        <f t="shared" si="0"/>
        <v>0.4444444444444444</v>
      </c>
      <c r="AQ2" s="7">
        <f t="shared" si="0"/>
        <v>0.7407407407407407</v>
      </c>
      <c r="AR2" s="7">
        <f t="shared" si="0"/>
        <v>0.5185185185185185</v>
      </c>
      <c r="AS2" s="7">
        <f t="shared" si="0"/>
        <v>0.9259259259259259</v>
      </c>
      <c r="AT2" s="7">
        <f t="shared" si="0"/>
        <v>1.7777777777777777</v>
      </c>
      <c r="AU2" s="7">
        <f t="shared" si="0"/>
        <v>1.7777777777777777</v>
      </c>
      <c r="AV2" s="7">
        <f t="shared" si="0"/>
        <v>0.7777777777777778</v>
      </c>
      <c r="AW2" s="7">
        <f t="shared" si="0"/>
        <v>1.1851851851851851</v>
      </c>
      <c r="AX2" s="7">
        <f t="shared" si="0"/>
        <v>1.4444444444444444</v>
      </c>
      <c r="AY2" s="7">
        <f t="shared" si="0"/>
        <v>1.7037037037037037</v>
      </c>
      <c r="AZ2" s="7">
        <f t="shared" si="0"/>
        <v>1.2592592592592593</v>
      </c>
      <c r="BA2" s="7">
        <f t="shared" si="0"/>
        <v>1.5555555555555556</v>
      </c>
      <c r="BB2" s="7">
        <f t="shared" si="0"/>
        <v>0.18518518518518517</v>
      </c>
      <c r="BC2" s="7">
        <f t="shared" si="0"/>
        <v>0.2962962962962963</v>
      </c>
      <c r="BD2" s="7">
        <f t="shared" si="0"/>
        <v>0.14814814814814814</v>
      </c>
      <c r="BE2" s="7">
        <f t="shared" si="0"/>
        <v>0.37037037037037035</v>
      </c>
      <c r="BF2" s="7">
        <f t="shared" si="0"/>
        <v>0.6666666666666666</v>
      </c>
      <c r="BG2" s="7">
        <f t="shared" si="0"/>
        <v>1</v>
      </c>
      <c r="BH2" s="7">
        <f t="shared" si="0"/>
        <v>0.8888888888888888</v>
      </c>
      <c r="BI2" s="7">
        <f t="shared" si="0"/>
        <v>0.5555555555555556</v>
      </c>
      <c r="BJ2" s="7">
        <f t="shared" si="0"/>
        <v>1</v>
      </c>
      <c r="BK2" s="7">
        <f t="shared" si="0"/>
        <v>0.5185185185185185</v>
      </c>
      <c r="BL2" s="7">
        <f t="shared" si="0"/>
        <v>1.8148148148148149</v>
      </c>
      <c r="BM2" s="8"/>
      <c r="BN2" s="7">
        <f aca="true" t="shared" si="1" ref="BN2:BU2">2*BN4/$E4</f>
        <v>2.1092278719397366</v>
      </c>
      <c r="BO2" s="7">
        <f t="shared" si="1"/>
        <v>0.2222222222222222</v>
      </c>
      <c r="BP2" s="7">
        <f t="shared" si="1"/>
        <v>0</v>
      </c>
      <c r="BQ2" s="7">
        <f t="shared" si="1"/>
        <v>62.333333333333336</v>
      </c>
      <c r="BR2" s="7">
        <f t="shared" si="1"/>
        <v>6.532569077013522</v>
      </c>
      <c r="BS2" s="7">
        <f t="shared" si="1"/>
        <v>0.07407407407407407</v>
      </c>
      <c r="BT2" s="7">
        <f t="shared" si="1"/>
        <v>0</v>
      </c>
      <c r="BU2" s="7">
        <f t="shared" si="1"/>
        <v>0</v>
      </c>
    </row>
    <row r="3" spans="1:73" ht="15.75">
      <c r="A3" s="5"/>
      <c r="B3" s="6" t="s">
        <v>2</v>
      </c>
      <c r="C3" s="7">
        <f>C4/'[2]Дано'!$C$9</f>
        <v>3</v>
      </c>
      <c r="D3" s="7">
        <f>D4/'[2]Дано'!$C$9</f>
        <v>8.7</v>
      </c>
      <c r="E3" s="7">
        <f>E4/'[2]Дано'!$C$9</f>
        <v>2.7</v>
      </c>
      <c r="F3" s="7">
        <f>F4/'[2]Дано'!$C$9</f>
        <v>1.35</v>
      </c>
      <c r="G3" s="7">
        <f>G4/'[2]Дано'!$C$9</f>
        <v>0.3</v>
      </c>
      <c r="H3" s="7">
        <f>H4/'[2]Дано'!$C$9</f>
        <v>1.05</v>
      </c>
      <c r="I3" s="7">
        <f>I4/'[2]Дано'!$C$9</f>
        <v>4.7</v>
      </c>
      <c r="J3" s="7">
        <f>J4/'[2]Дано'!$C$9</f>
        <v>4.25</v>
      </c>
      <c r="K3" s="7">
        <f>K4/'[2]Дано'!$C$9</f>
        <v>0.45</v>
      </c>
      <c r="L3" s="7">
        <f>L4/'[2]Дано'!$C$9</f>
        <v>0</v>
      </c>
      <c r="M3" s="7">
        <f>M4/'[2]Дано'!$C$9</f>
        <v>0</v>
      </c>
      <c r="N3" s="7">
        <f>N4/'[2]Дано'!$C$9</f>
        <v>0.2</v>
      </c>
      <c r="O3" s="7">
        <f>O4/'[2]Дано'!$C$9</f>
        <v>0.15</v>
      </c>
      <c r="P3" s="7">
        <f>P4/'[2]Дано'!$C$9</f>
        <v>0.5</v>
      </c>
      <c r="Q3" s="7">
        <f>Q4/'[2]Дано'!$C$9</f>
        <v>14.75</v>
      </c>
      <c r="R3" s="7">
        <f>R4/'[2]Дано'!$C$9</f>
        <v>0.35</v>
      </c>
      <c r="S3" s="7">
        <f>S4/'[2]Дано'!$C$9</f>
        <v>0.2</v>
      </c>
      <c r="T3" s="7">
        <f>T4/'[2]Дано'!$C$9</f>
        <v>1.4745762711864407</v>
      </c>
      <c r="U3" s="7">
        <f>U4/'[2]Дано'!$C$9</f>
        <v>1.3728813559322035</v>
      </c>
      <c r="V3" s="7">
        <f>V4/'[2]Дано'!$C$9</f>
        <v>12.434999999999999</v>
      </c>
      <c r="W3" s="7">
        <f>W4/'[2]Дано'!$C$9</f>
        <v>16.95</v>
      </c>
      <c r="X3" s="7">
        <f>X4/'[2]Дано'!$C$9</f>
        <v>9.05</v>
      </c>
      <c r="Y3" s="7">
        <f>Y4/'[2]Дано'!$C$9</f>
        <v>7.1</v>
      </c>
      <c r="Z3" s="7">
        <f>Z4/'[2]Дано'!$C$9</f>
        <v>9.85</v>
      </c>
      <c r="AA3" s="7">
        <f>AA4/'[2]Дано'!$C$9</f>
        <v>4.1</v>
      </c>
      <c r="AB3" s="7">
        <f>AB4/'[2]Дано'!$C$9</f>
        <v>2.265193370165746</v>
      </c>
      <c r="AC3" s="7">
        <f>AC4/'[2]Дано'!$C$9</f>
        <v>1.45</v>
      </c>
      <c r="AD3" s="7">
        <f>AD4/'[2]Дано'!$C$9</f>
        <v>1.0211267605633803</v>
      </c>
      <c r="AE3" s="7">
        <f>AE4/'[2]Дано'!$C$9</f>
        <v>3.15</v>
      </c>
      <c r="AF3" s="7">
        <f>AF4/'[2]Дано'!$C$9</f>
        <v>1.598984771573604</v>
      </c>
      <c r="AG3" s="7">
        <f>AG4/'[2]Дано'!$C$9</f>
        <v>8.25</v>
      </c>
      <c r="AH3" s="7">
        <f>AH4/'[2]Дано'!$C$9</f>
        <v>3.7</v>
      </c>
      <c r="AI3" s="7">
        <f>AI4/'[2]Дано'!$C$9</f>
        <v>1.4</v>
      </c>
      <c r="AJ3" s="7">
        <f>AJ4/'[2]Дано'!$C$9</f>
        <v>3.15</v>
      </c>
      <c r="AK3" s="7">
        <f>AK4/'[2]Дано'!$C$9</f>
        <v>28.35</v>
      </c>
      <c r="AL3" s="7">
        <f>AL4/'[2]Дано'!$C$9</f>
        <v>0.9</v>
      </c>
      <c r="AM3" s="7">
        <f>AM4/'[2]Дано'!$C$9</f>
        <v>1.3</v>
      </c>
      <c r="AN3" s="7">
        <f>AN4/'[2]Дано'!$C$9</f>
        <v>0</v>
      </c>
      <c r="AO3" s="7">
        <f>AO4/'[2]Дано'!$C$9</f>
        <v>0.3</v>
      </c>
      <c r="AP3" s="7">
        <f>AP4/'[2]Дано'!$C$9</f>
        <v>0.6</v>
      </c>
      <c r="AQ3" s="7">
        <f>AQ4/'[2]Дано'!$C$9</f>
        <v>1</v>
      </c>
      <c r="AR3" s="7">
        <f>AR4/'[2]Дано'!$C$9</f>
        <v>0.7</v>
      </c>
      <c r="AS3" s="7">
        <f>AS4/'[2]Дано'!$C$9</f>
        <v>1.25</v>
      </c>
      <c r="AT3" s="7">
        <f>AT4/'[2]Дано'!$C$9</f>
        <v>2.4</v>
      </c>
      <c r="AU3" s="7">
        <f>AU4/'[2]Дано'!$C$9</f>
        <v>2.4</v>
      </c>
      <c r="AV3" s="7">
        <f>AV4/'[2]Дано'!$C$9</f>
        <v>1.05</v>
      </c>
      <c r="AW3" s="7">
        <f>AW4/'[2]Дано'!$C$9</f>
        <v>1.6</v>
      </c>
      <c r="AX3" s="7">
        <f>AX4/'[2]Дано'!$C$9</f>
        <v>1.95</v>
      </c>
      <c r="AY3" s="7">
        <f>AY4/'[2]Дано'!$C$9</f>
        <v>2.3</v>
      </c>
      <c r="AZ3" s="7">
        <f>AZ4/'[2]Дано'!$C$9</f>
        <v>1.7</v>
      </c>
      <c r="BA3" s="7">
        <f>BA4/'[2]Дано'!$C$9</f>
        <v>2.1</v>
      </c>
      <c r="BB3" s="7">
        <f>BB4/'[2]Дано'!$C$9</f>
        <v>0.25</v>
      </c>
      <c r="BC3" s="7">
        <f>BC4/'[2]Дано'!$C$9</f>
        <v>0.4</v>
      </c>
      <c r="BD3" s="7">
        <f>BD4/'[2]Дано'!$C$9</f>
        <v>0.2</v>
      </c>
      <c r="BE3" s="7">
        <f>BE4/'[2]Дано'!$C$9</f>
        <v>0.5</v>
      </c>
      <c r="BF3" s="7">
        <f>BF4/'[2]Дано'!$C$9</f>
        <v>0.9</v>
      </c>
      <c r="BG3" s="7">
        <f>BG4/'[2]Дано'!$C$9</f>
        <v>1.35</v>
      </c>
      <c r="BH3" s="7">
        <f>BH4/'[2]Дано'!$C$9</f>
        <v>1.2</v>
      </c>
      <c r="BI3" s="7">
        <f>BI4/'[2]Дано'!$C$9</f>
        <v>0.75</v>
      </c>
      <c r="BJ3" s="7">
        <f>BJ4/'[2]Дано'!$C$9</f>
        <v>1.35</v>
      </c>
      <c r="BK3" s="7">
        <f>BK4/'[2]Дано'!$C$9</f>
        <v>0.7</v>
      </c>
      <c r="BL3" s="7">
        <f>BL4/'[2]Дано'!$C$9</f>
        <v>2.45</v>
      </c>
      <c r="BM3" s="8"/>
      <c r="BN3" s="7">
        <f>BN4/'[2]Дано'!$C$9</f>
        <v>2.8474576271186445</v>
      </c>
      <c r="BO3" s="7">
        <f>BO4/'[2]Дано'!$C$9</f>
        <v>0.3</v>
      </c>
      <c r="BP3" s="7">
        <f>BP4/'[2]Дано'!$C$9</f>
        <v>0</v>
      </c>
      <c r="BQ3" s="7">
        <f>BQ4/'[2]Дано'!$C$9</f>
        <v>84.15</v>
      </c>
      <c r="BR3" s="7">
        <f>BR4/'[2]Дано'!$C$9</f>
        <v>8.818968253968254</v>
      </c>
      <c r="BS3" s="7">
        <f>BS4/'[2]Дано'!$C$9</f>
        <v>0.1</v>
      </c>
      <c r="BT3" s="7">
        <f>BT4/'[2]Дано'!$C$9</f>
        <v>0</v>
      </c>
      <c r="BU3" s="7">
        <f>BU4/'[2]Дано'!$C$9</f>
        <v>0</v>
      </c>
    </row>
    <row r="4" spans="1:73" ht="15.75">
      <c r="A4" s="9"/>
      <c r="B4" s="10" t="s">
        <v>3</v>
      </c>
      <c r="C4" s="11">
        <f aca="true" t="shared" si="2" ref="C4:S4">SUM(C7:C24)</f>
        <v>60</v>
      </c>
      <c r="D4" s="11">
        <f t="shared" si="2"/>
        <v>174</v>
      </c>
      <c r="E4" s="11">
        <f t="shared" si="2"/>
        <v>54</v>
      </c>
      <c r="F4" s="11">
        <f t="shared" si="2"/>
        <v>27</v>
      </c>
      <c r="G4" s="11">
        <f t="shared" si="2"/>
        <v>6</v>
      </c>
      <c r="H4" s="11">
        <f t="shared" si="2"/>
        <v>21</v>
      </c>
      <c r="I4" s="11">
        <f t="shared" si="2"/>
        <v>94</v>
      </c>
      <c r="J4" s="11">
        <f t="shared" si="2"/>
        <v>85</v>
      </c>
      <c r="K4" s="11">
        <f t="shared" si="2"/>
        <v>9</v>
      </c>
      <c r="L4" s="11">
        <f t="shared" si="2"/>
        <v>0</v>
      </c>
      <c r="M4" s="11">
        <f t="shared" si="2"/>
        <v>0</v>
      </c>
      <c r="N4" s="11">
        <f t="shared" si="2"/>
        <v>4</v>
      </c>
      <c r="O4" s="11">
        <f t="shared" si="2"/>
        <v>3</v>
      </c>
      <c r="P4" s="11">
        <f t="shared" si="2"/>
        <v>10</v>
      </c>
      <c r="Q4" s="11">
        <f t="shared" si="2"/>
        <v>295</v>
      </c>
      <c r="R4" s="11">
        <f t="shared" si="2"/>
        <v>7</v>
      </c>
      <c r="S4" s="11">
        <f t="shared" si="2"/>
        <v>4</v>
      </c>
      <c r="T4" s="11">
        <f>100*(I4-R4)/Q4</f>
        <v>29.491525423728813</v>
      </c>
      <c r="U4" s="11">
        <f>100*(J4-S4)/Q4</f>
        <v>27.45762711864407</v>
      </c>
      <c r="V4" s="11">
        <f aca="true" t="shared" si="3" ref="V4:AA4">SUM(V7:V24)</f>
        <v>248.7</v>
      </c>
      <c r="W4" s="11">
        <f t="shared" si="3"/>
        <v>339</v>
      </c>
      <c r="X4" s="11">
        <f t="shared" si="3"/>
        <v>181</v>
      </c>
      <c r="Y4" s="11">
        <f t="shared" si="3"/>
        <v>142</v>
      </c>
      <c r="Z4" s="11">
        <f t="shared" si="3"/>
        <v>197</v>
      </c>
      <c r="AA4" s="11">
        <f t="shared" si="3"/>
        <v>82</v>
      </c>
      <c r="AB4" s="11">
        <f>100*AA4/X4</f>
        <v>45.30386740331492</v>
      </c>
      <c r="AC4" s="11">
        <f>SUM(AC7:AC24)</f>
        <v>29</v>
      </c>
      <c r="AD4" s="11">
        <f>100*AC4/Y4</f>
        <v>20.422535211267604</v>
      </c>
      <c r="AE4" s="11">
        <f>SUM(AE7:AE24)</f>
        <v>63</v>
      </c>
      <c r="AF4" s="11">
        <f>100*AE4/Z4</f>
        <v>31.97969543147208</v>
      </c>
      <c r="AG4" s="11">
        <f aca="true" t="shared" si="4" ref="AG4:BL4">SUM(AG7:AG24)</f>
        <v>165</v>
      </c>
      <c r="AH4" s="11">
        <f t="shared" si="4"/>
        <v>74</v>
      </c>
      <c r="AI4" s="11">
        <f t="shared" si="4"/>
        <v>28</v>
      </c>
      <c r="AJ4" s="11">
        <f t="shared" si="4"/>
        <v>63</v>
      </c>
      <c r="AK4" s="11">
        <f t="shared" si="4"/>
        <v>567</v>
      </c>
      <c r="AL4" s="11">
        <f t="shared" si="4"/>
        <v>18</v>
      </c>
      <c r="AM4" s="11">
        <f t="shared" si="4"/>
        <v>26</v>
      </c>
      <c r="AN4" s="11">
        <f t="shared" si="4"/>
        <v>0</v>
      </c>
      <c r="AO4" s="11">
        <f t="shared" si="4"/>
        <v>6</v>
      </c>
      <c r="AP4" s="11">
        <f t="shared" si="4"/>
        <v>12</v>
      </c>
      <c r="AQ4" s="11">
        <f t="shared" si="4"/>
        <v>20</v>
      </c>
      <c r="AR4" s="11">
        <f t="shared" si="4"/>
        <v>14</v>
      </c>
      <c r="AS4" s="11">
        <f t="shared" si="4"/>
        <v>25</v>
      </c>
      <c r="AT4" s="11">
        <f t="shared" si="4"/>
        <v>48</v>
      </c>
      <c r="AU4" s="11">
        <f t="shared" si="4"/>
        <v>48</v>
      </c>
      <c r="AV4" s="11">
        <f t="shared" si="4"/>
        <v>21</v>
      </c>
      <c r="AW4" s="11">
        <f t="shared" si="4"/>
        <v>32</v>
      </c>
      <c r="AX4" s="11">
        <f t="shared" si="4"/>
        <v>39</v>
      </c>
      <c r="AY4" s="11">
        <f t="shared" si="4"/>
        <v>46</v>
      </c>
      <c r="AZ4" s="11">
        <f t="shared" si="4"/>
        <v>34</v>
      </c>
      <c r="BA4" s="11">
        <f t="shared" si="4"/>
        <v>42</v>
      </c>
      <c r="BB4" s="11">
        <f t="shared" si="4"/>
        <v>5</v>
      </c>
      <c r="BC4" s="11">
        <f t="shared" si="4"/>
        <v>8</v>
      </c>
      <c r="BD4" s="11">
        <f t="shared" si="4"/>
        <v>4</v>
      </c>
      <c r="BE4" s="11">
        <f t="shared" si="4"/>
        <v>10</v>
      </c>
      <c r="BF4" s="11">
        <f t="shared" si="4"/>
        <v>18</v>
      </c>
      <c r="BG4" s="11">
        <f t="shared" si="4"/>
        <v>27</v>
      </c>
      <c r="BH4" s="11">
        <f t="shared" si="4"/>
        <v>24</v>
      </c>
      <c r="BI4" s="11">
        <f t="shared" si="4"/>
        <v>15</v>
      </c>
      <c r="BJ4" s="11">
        <f t="shared" si="4"/>
        <v>27</v>
      </c>
      <c r="BK4" s="11">
        <f t="shared" si="4"/>
        <v>14</v>
      </c>
      <c r="BL4" s="11">
        <f t="shared" si="4"/>
        <v>49</v>
      </c>
      <c r="BM4" s="12"/>
      <c r="BN4" s="11">
        <f>T4+U4</f>
        <v>56.949152542372886</v>
      </c>
      <c r="BO4" s="11">
        <f aca="true" t="shared" si="5" ref="BO4:BU4">SUM(BO7:BO24)</f>
        <v>6</v>
      </c>
      <c r="BP4" s="11">
        <f t="shared" si="5"/>
        <v>0</v>
      </c>
      <c r="BQ4" s="11">
        <f t="shared" si="5"/>
        <v>1683</v>
      </c>
      <c r="BR4" s="11">
        <f t="shared" si="5"/>
        <v>176.3793650793651</v>
      </c>
      <c r="BS4" s="11">
        <f t="shared" si="5"/>
        <v>2</v>
      </c>
      <c r="BT4" s="11">
        <f t="shared" si="5"/>
        <v>0</v>
      </c>
      <c r="BU4" s="11">
        <f t="shared" si="5"/>
        <v>0</v>
      </c>
    </row>
    <row r="5" spans="1:73" ht="15.75">
      <c r="A5" s="13" t="s">
        <v>4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5</v>
      </c>
      <c r="S5" s="17"/>
      <c r="T5" s="7"/>
      <c r="U5" s="7"/>
      <c r="V5" s="7"/>
      <c r="W5" s="7"/>
      <c r="X5" s="18" t="s">
        <v>6</v>
      </c>
      <c r="Y5" s="19"/>
      <c r="Z5" s="20"/>
      <c r="AA5" s="18" t="s">
        <v>7</v>
      </c>
      <c r="AB5" s="19"/>
      <c r="AC5" s="19"/>
      <c r="AD5" s="19"/>
      <c r="AE5" s="19"/>
      <c r="AF5" s="20"/>
      <c r="AG5" s="18" t="s">
        <v>8</v>
      </c>
      <c r="AH5" s="19"/>
      <c r="AI5" s="19"/>
      <c r="AJ5" s="19"/>
      <c r="AK5" s="20"/>
      <c r="AL5" s="21" t="s">
        <v>9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2"/>
      <c r="BG5" s="22"/>
      <c r="BH5" s="22"/>
      <c r="BI5" s="22"/>
      <c r="BJ5" s="22"/>
      <c r="BK5" s="15"/>
      <c r="BL5" s="23"/>
      <c r="BM5" s="24"/>
      <c r="BN5" s="7"/>
      <c r="BO5" s="7"/>
      <c r="BP5" s="7"/>
      <c r="BQ5" s="7"/>
      <c r="BR5" s="7"/>
      <c r="BS5" s="7"/>
      <c r="BT5" s="7"/>
      <c r="BU5" s="7"/>
    </row>
    <row r="6" spans="1:73" ht="15.75">
      <c r="A6" s="25"/>
      <c r="B6" s="26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tr">
        <f>"+-"</f>
        <v>+-</v>
      </c>
      <c r="L6" s="27" t="s">
        <v>19</v>
      </c>
      <c r="M6" s="28" t="s">
        <v>20</v>
      </c>
      <c r="N6" s="28" t="s">
        <v>21</v>
      </c>
      <c r="O6" s="28" t="s">
        <v>22</v>
      </c>
      <c r="P6" s="28">
        <v>0</v>
      </c>
      <c r="Q6" s="27" t="s">
        <v>23</v>
      </c>
      <c r="R6" s="28" t="s">
        <v>24</v>
      </c>
      <c r="S6" s="28" t="s">
        <v>25</v>
      </c>
      <c r="T6" s="29" t="s">
        <v>26</v>
      </c>
      <c r="U6" s="29" t="s">
        <v>27</v>
      </c>
      <c r="V6" s="29" t="s">
        <v>28</v>
      </c>
      <c r="W6" s="29" t="s">
        <v>29</v>
      </c>
      <c r="X6" s="28">
        <v>1</v>
      </c>
      <c r="Y6" s="28" t="s">
        <v>30</v>
      </c>
      <c r="Z6" s="28">
        <v>2</v>
      </c>
      <c r="AA6" s="30">
        <v>1</v>
      </c>
      <c r="AB6" s="31"/>
      <c r="AC6" s="30" t="s">
        <v>30</v>
      </c>
      <c r="AD6" s="31"/>
      <c r="AE6" s="30">
        <v>2</v>
      </c>
      <c r="AF6" s="31"/>
      <c r="AG6" s="32" t="s">
        <v>31</v>
      </c>
      <c r="AH6" s="28">
        <v>1</v>
      </c>
      <c r="AI6" s="28" t="s">
        <v>30</v>
      </c>
      <c r="AJ6" s="28">
        <v>2</v>
      </c>
      <c r="AK6" s="32" t="s">
        <v>32</v>
      </c>
      <c r="AL6" s="30" t="s">
        <v>14</v>
      </c>
      <c r="AM6" s="31"/>
      <c r="AN6" s="30" t="s">
        <v>15</v>
      </c>
      <c r="AO6" s="31"/>
      <c r="AP6" s="30" t="s">
        <v>16</v>
      </c>
      <c r="AQ6" s="31"/>
      <c r="AR6" s="30" t="s">
        <v>33</v>
      </c>
      <c r="AS6" s="31"/>
      <c r="AT6" s="30" t="s">
        <v>34</v>
      </c>
      <c r="AU6" s="31"/>
      <c r="AV6" s="30" t="s">
        <v>35</v>
      </c>
      <c r="AW6" s="31"/>
      <c r="AX6" s="30" t="s">
        <v>36</v>
      </c>
      <c r="AY6" s="31"/>
      <c r="AZ6" s="30" t="s">
        <v>16</v>
      </c>
      <c r="BA6" s="31"/>
      <c r="BB6" s="30" t="s">
        <v>37</v>
      </c>
      <c r="BC6" s="31"/>
      <c r="BD6" s="30" t="s">
        <v>35</v>
      </c>
      <c r="BE6" s="31"/>
      <c r="BF6" s="32" t="s">
        <v>38</v>
      </c>
      <c r="BG6" s="32" t="s">
        <v>39</v>
      </c>
      <c r="BH6" s="32" t="s">
        <v>40</v>
      </c>
      <c r="BI6" s="32" t="s">
        <v>41</v>
      </c>
      <c r="BJ6" s="32" t="s">
        <v>42</v>
      </c>
      <c r="BK6" s="29" t="s">
        <v>43</v>
      </c>
      <c r="BL6" s="32" t="s">
        <v>44</v>
      </c>
      <c r="BM6" s="33" t="s">
        <v>45</v>
      </c>
      <c r="BN6" s="29" t="s">
        <v>46</v>
      </c>
      <c r="BO6" s="29" t="s">
        <v>47</v>
      </c>
      <c r="BP6" s="29" t="s">
        <v>48</v>
      </c>
      <c r="BQ6" s="29"/>
      <c r="BR6" s="29" t="s">
        <v>49</v>
      </c>
      <c r="BS6" s="29"/>
      <c r="BT6" s="29"/>
      <c r="BU6" s="29"/>
    </row>
    <row r="7" spans="1:73" ht="15.75">
      <c r="A7" s="36">
        <v>1</v>
      </c>
      <c r="B7" s="37" t="s">
        <v>58</v>
      </c>
      <c r="C7" s="35">
        <v>6</v>
      </c>
      <c r="D7" s="35">
        <v>15</v>
      </c>
      <c r="E7" s="35">
        <v>3</v>
      </c>
      <c r="F7" s="35">
        <v>3</v>
      </c>
      <c r="G7" s="35"/>
      <c r="H7" s="35"/>
      <c r="I7" s="35">
        <v>8</v>
      </c>
      <c r="J7" s="35">
        <v>3</v>
      </c>
      <c r="K7" s="35">
        <f>I7-J7</f>
        <v>5</v>
      </c>
      <c r="L7" s="35">
        <v>0</v>
      </c>
      <c r="M7" s="35"/>
      <c r="N7" s="35">
        <v>1</v>
      </c>
      <c r="O7" s="35"/>
      <c r="P7" s="35">
        <v>1</v>
      </c>
      <c r="Q7" s="35">
        <v>17</v>
      </c>
      <c r="R7" s="35"/>
      <c r="S7" s="35"/>
      <c r="T7" s="35">
        <f>100*(I7-R7)/Q7</f>
        <v>47.05882352941177</v>
      </c>
      <c r="U7" s="35">
        <f>100*(J7-S7)/Q7</f>
        <v>17.647058823529413</v>
      </c>
      <c r="V7" s="35">
        <v>15.65</v>
      </c>
      <c r="W7" s="35">
        <v>25</v>
      </c>
      <c r="X7" s="35">
        <v>11</v>
      </c>
      <c r="Y7" s="35">
        <v>7</v>
      </c>
      <c r="Z7" s="35">
        <v>12</v>
      </c>
      <c r="AA7" s="35">
        <v>7</v>
      </c>
      <c r="AB7" s="35">
        <f>100*AA7/X7</f>
        <v>63.63636363636363</v>
      </c>
      <c r="AC7" s="35">
        <v>2</v>
      </c>
      <c r="AD7" s="35">
        <f>100*AC7/Y7</f>
        <v>28.571428571428573</v>
      </c>
      <c r="AE7" s="35">
        <v>6</v>
      </c>
      <c r="AF7" s="35">
        <f>100*AE7/Z7</f>
        <v>50</v>
      </c>
      <c r="AG7" s="35">
        <v>10</v>
      </c>
      <c r="AH7" s="35">
        <v>4</v>
      </c>
      <c r="AI7" s="35">
        <v>2</v>
      </c>
      <c r="AJ7" s="35">
        <v>4</v>
      </c>
      <c r="AK7" s="35">
        <v>31</v>
      </c>
      <c r="AL7" s="35">
        <v>3</v>
      </c>
      <c r="AM7" s="35">
        <v>3</v>
      </c>
      <c r="AN7" s="35">
        <v>0</v>
      </c>
      <c r="AO7" s="35"/>
      <c r="AP7" s="35">
        <v>0</v>
      </c>
      <c r="AQ7" s="35"/>
      <c r="AR7" s="35">
        <v>0</v>
      </c>
      <c r="AS7" s="35"/>
      <c r="AT7" s="35">
        <v>3</v>
      </c>
      <c r="AU7" s="35">
        <v>3</v>
      </c>
      <c r="AV7" s="35">
        <v>3</v>
      </c>
      <c r="AW7" s="35">
        <v>3</v>
      </c>
      <c r="AX7" s="35">
        <v>3</v>
      </c>
      <c r="AY7" s="35">
        <v>3</v>
      </c>
      <c r="AZ7" s="35">
        <v>0</v>
      </c>
      <c r="BA7" s="35">
        <v>2</v>
      </c>
      <c r="BB7" s="35">
        <v>0</v>
      </c>
      <c r="BC7" s="35"/>
      <c r="BD7" s="35">
        <v>1</v>
      </c>
      <c r="BE7" s="35">
        <v>1</v>
      </c>
      <c r="BF7" s="35">
        <v>1</v>
      </c>
      <c r="BG7" s="35">
        <v>3</v>
      </c>
      <c r="BH7" s="35">
        <v>3</v>
      </c>
      <c r="BI7" s="35">
        <v>1</v>
      </c>
      <c r="BJ7" s="35">
        <v>3</v>
      </c>
      <c r="BK7" s="35">
        <v>1</v>
      </c>
      <c r="BL7" s="35">
        <v>3</v>
      </c>
      <c r="BM7" s="38" t="s">
        <v>51</v>
      </c>
      <c r="BN7" s="35">
        <f>T7+U7</f>
        <v>64.70588235294119</v>
      </c>
      <c r="BO7" s="35">
        <v>1</v>
      </c>
      <c r="BP7" s="35">
        <v>0</v>
      </c>
      <c r="BQ7" s="35">
        <v>144</v>
      </c>
      <c r="BR7" s="35">
        <f>BQ7/D7</f>
        <v>9.6</v>
      </c>
      <c r="BS7" s="35">
        <v>0</v>
      </c>
      <c r="BT7" s="35"/>
      <c r="BU7" s="35"/>
    </row>
    <row r="8" spans="1:73" ht="15.75">
      <c r="A8" s="5">
        <v>2</v>
      </c>
      <c r="B8" s="34" t="s">
        <v>62</v>
      </c>
      <c r="C8" s="7">
        <v>6</v>
      </c>
      <c r="D8" s="7">
        <v>14</v>
      </c>
      <c r="E8" s="7">
        <v>3</v>
      </c>
      <c r="F8" s="7">
        <v>3</v>
      </c>
      <c r="G8" s="7"/>
      <c r="H8" s="7"/>
      <c r="I8" s="7">
        <v>8</v>
      </c>
      <c r="J8" s="7">
        <v>1</v>
      </c>
      <c r="K8" s="7">
        <f>I8-J8</f>
        <v>7</v>
      </c>
      <c r="L8" s="7">
        <v>0</v>
      </c>
      <c r="M8" s="7"/>
      <c r="N8" s="7">
        <v>2</v>
      </c>
      <c r="O8" s="7"/>
      <c r="P8" s="7">
        <v>2</v>
      </c>
      <c r="Q8" s="7">
        <v>15</v>
      </c>
      <c r="R8" s="7">
        <v>1</v>
      </c>
      <c r="S8" s="7"/>
      <c r="T8" s="7">
        <f>100*(I8-R8)/Q8</f>
        <v>46.666666666666664</v>
      </c>
      <c r="U8" s="7">
        <f>100*(J8-S8)/Q8</f>
        <v>6.666666666666667</v>
      </c>
      <c r="V8" s="7">
        <v>12.65</v>
      </c>
      <c r="W8" s="7">
        <v>21</v>
      </c>
      <c r="X8" s="7">
        <v>10</v>
      </c>
      <c r="Y8" s="7">
        <v>10</v>
      </c>
      <c r="Z8" s="7">
        <v>10</v>
      </c>
      <c r="AA8" s="7">
        <v>6</v>
      </c>
      <c r="AB8" s="7">
        <f>100*AA8/X8</f>
        <v>60</v>
      </c>
      <c r="AC8" s="7">
        <v>3</v>
      </c>
      <c r="AD8" s="7">
        <f>100*AC8/Y8</f>
        <v>30</v>
      </c>
      <c r="AE8" s="7">
        <v>5</v>
      </c>
      <c r="AF8" s="7">
        <f>100*AE8/Z8</f>
        <v>50</v>
      </c>
      <c r="AG8" s="7">
        <v>7</v>
      </c>
      <c r="AH8" s="7">
        <v>3</v>
      </c>
      <c r="AI8" s="7"/>
      <c r="AJ8" s="7">
        <v>4</v>
      </c>
      <c r="AK8" s="7">
        <v>50</v>
      </c>
      <c r="AL8" s="7">
        <v>3</v>
      </c>
      <c r="AM8" s="7">
        <v>3</v>
      </c>
      <c r="AN8" s="7">
        <v>0</v>
      </c>
      <c r="AO8" s="7"/>
      <c r="AP8" s="7">
        <v>0</v>
      </c>
      <c r="AQ8" s="7"/>
      <c r="AR8" s="7">
        <v>0</v>
      </c>
      <c r="AS8" s="7"/>
      <c r="AT8" s="7">
        <v>3</v>
      </c>
      <c r="AU8" s="7">
        <v>3</v>
      </c>
      <c r="AV8" s="7">
        <v>3</v>
      </c>
      <c r="AW8" s="7">
        <v>3</v>
      </c>
      <c r="AX8" s="7">
        <v>3</v>
      </c>
      <c r="AY8" s="7">
        <v>3</v>
      </c>
      <c r="AZ8" s="7">
        <v>1</v>
      </c>
      <c r="BA8" s="7">
        <v>1</v>
      </c>
      <c r="BB8" s="7">
        <v>0</v>
      </c>
      <c r="BC8" s="7"/>
      <c r="BD8" s="7">
        <v>0</v>
      </c>
      <c r="BE8" s="7">
        <v>2</v>
      </c>
      <c r="BF8" s="7">
        <v>2</v>
      </c>
      <c r="BG8" s="7">
        <v>2</v>
      </c>
      <c r="BH8" s="7">
        <v>1</v>
      </c>
      <c r="BI8" s="7">
        <v>2</v>
      </c>
      <c r="BJ8" s="7">
        <v>2</v>
      </c>
      <c r="BK8" s="7">
        <v>2</v>
      </c>
      <c r="BL8" s="7">
        <v>3</v>
      </c>
      <c r="BM8" s="8" t="s">
        <v>51</v>
      </c>
      <c r="BN8" s="7">
        <f>T8+U8</f>
        <v>53.33333333333333</v>
      </c>
      <c r="BO8" s="7">
        <v>0</v>
      </c>
      <c r="BP8" s="7">
        <v>0</v>
      </c>
      <c r="BQ8" s="7">
        <v>126</v>
      </c>
      <c r="BR8" s="7">
        <f>BQ8/D8</f>
        <v>9</v>
      </c>
      <c r="BS8" s="7">
        <v>0</v>
      </c>
      <c r="BT8" s="7"/>
      <c r="BU8" s="7"/>
    </row>
    <row r="9" spans="1:73" ht="15.75">
      <c r="A9" s="5">
        <v>3</v>
      </c>
      <c r="B9" s="34" t="s">
        <v>59</v>
      </c>
      <c r="C9" s="7">
        <v>5</v>
      </c>
      <c r="D9" s="7">
        <v>12</v>
      </c>
      <c r="E9" s="7">
        <v>3</v>
      </c>
      <c r="F9" s="7">
        <v>2</v>
      </c>
      <c r="G9" s="7">
        <v>1</v>
      </c>
      <c r="H9" s="7"/>
      <c r="I9" s="7">
        <v>9</v>
      </c>
      <c r="J9" s="7">
        <v>5</v>
      </c>
      <c r="K9" s="7">
        <f>I9-J9</f>
        <v>4</v>
      </c>
      <c r="L9" s="7">
        <v>0</v>
      </c>
      <c r="M9" s="7"/>
      <c r="N9" s="7"/>
      <c r="O9" s="7"/>
      <c r="P9" s="7"/>
      <c r="Q9" s="7">
        <v>17</v>
      </c>
      <c r="R9" s="7">
        <v>1</v>
      </c>
      <c r="S9" s="7"/>
      <c r="T9" s="7">
        <f>100*(I9-R9)/Q9</f>
        <v>47.05882352941177</v>
      </c>
      <c r="U9" s="7">
        <f>100*(J9-S9)/Q9</f>
        <v>29.41176470588235</v>
      </c>
      <c r="V9" s="7">
        <v>13.8</v>
      </c>
      <c r="W9" s="7">
        <v>20</v>
      </c>
      <c r="X9" s="7">
        <v>9</v>
      </c>
      <c r="Y9" s="7">
        <v>8</v>
      </c>
      <c r="Z9" s="7">
        <v>13</v>
      </c>
      <c r="AA9" s="7">
        <v>5</v>
      </c>
      <c r="AB9" s="7">
        <f>100*AA9/X9</f>
        <v>55.55555555555556</v>
      </c>
      <c r="AC9" s="7">
        <v>3</v>
      </c>
      <c r="AD9" s="7">
        <f>100*AC9/Y9</f>
        <v>37.5</v>
      </c>
      <c r="AE9" s="7">
        <v>4</v>
      </c>
      <c r="AF9" s="7">
        <f>100*AE9/Z9</f>
        <v>30.76923076923077</v>
      </c>
      <c r="AG9" s="7">
        <v>8</v>
      </c>
      <c r="AH9" s="7">
        <v>4</v>
      </c>
      <c r="AI9" s="7">
        <v>1</v>
      </c>
      <c r="AJ9" s="7">
        <v>3</v>
      </c>
      <c r="AK9" s="7">
        <v>29</v>
      </c>
      <c r="AL9" s="7">
        <v>2</v>
      </c>
      <c r="AM9" s="7">
        <v>2</v>
      </c>
      <c r="AN9" s="7">
        <v>0</v>
      </c>
      <c r="AO9" s="7">
        <v>1</v>
      </c>
      <c r="AP9" s="7">
        <v>0</v>
      </c>
      <c r="AQ9" s="7"/>
      <c r="AR9" s="7">
        <v>0</v>
      </c>
      <c r="AS9" s="7">
        <v>1</v>
      </c>
      <c r="AT9" s="7">
        <v>2</v>
      </c>
      <c r="AU9" s="7">
        <v>2</v>
      </c>
      <c r="AV9" s="7">
        <v>3</v>
      </c>
      <c r="AW9" s="7">
        <v>3</v>
      </c>
      <c r="AX9" s="7">
        <v>3</v>
      </c>
      <c r="AY9" s="7">
        <v>3</v>
      </c>
      <c r="AZ9" s="7">
        <v>3</v>
      </c>
      <c r="BA9" s="7">
        <v>3</v>
      </c>
      <c r="BB9" s="7">
        <v>0</v>
      </c>
      <c r="BC9" s="7"/>
      <c r="BD9" s="7">
        <v>0</v>
      </c>
      <c r="BE9" s="7"/>
      <c r="BF9" s="7"/>
      <c r="BG9" s="7">
        <v>2</v>
      </c>
      <c r="BH9" s="7">
        <v>1</v>
      </c>
      <c r="BI9" s="7">
        <v>2</v>
      </c>
      <c r="BJ9" s="7">
        <v>1</v>
      </c>
      <c r="BK9" s="7">
        <v>2</v>
      </c>
      <c r="BL9" s="7">
        <v>4</v>
      </c>
      <c r="BM9" s="8" t="s">
        <v>51</v>
      </c>
      <c r="BN9" s="7">
        <f>T9+U9</f>
        <v>76.47058823529412</v>
      </c>
      <c r="BO9" s="7">
        <v>0</v>
      </c>
      <c r="BP9" s="7">
        <v>0</v>
      </c>
      <c r="BQ9" s="7">
        <v>96</v>
      </c>
      <c r="BR9" s="7">
        <f>BQ9/D9</f>
        <v>8</v>
      </c>
      <c r="BS9" s="7">
        <v>0</v>
      </c>
      <c r="BT9" s="7"/>
      <c r="BU9" s="7"/>
    </row>
    <row r="10" spans="1:73" ht="15.75">
      <c r="A10" s="5">
        <v>4</v>
      </c>
      <c r="B10" s="34" t="s">
        <v>66</v>
      </c>
      <c r="C10" s="7">
        <v>5</v>
      </c>
      <c r="D10" s="7">
        <v>12</v>
      </c>
      <c r="E10" s="7">
        <v>3</v>
      </c>
      <c r="F10" s="7">
        <v>2</v>
      </c>
      <c r="G10" s="7">
        <v>1</v>
      </c>
      <c r="H10" s="7"/>
      <c r="I10" s="7">
        <v>6</v>
      </c>
      <c r="J10" s="7">
        <v>3</v>
      </c>
      <c r="K10" s="7">
        <f>I10-J10</f>
        <v>3</v>
      </c>
      <c r="L10" s="7">
        <v>0</v>
      </c>
      <c r="M10" s="7"/>
      <c r="N10" s="7"/>
      <c r="O10" s="7"/>
      <c r="P10" s="7">
        <v>1</v>
      </c>
      <c r="Q10" s="7">
        <v>14</v>
      </c>
      <c r="R10" s="7"/>
      <c r="S10" s="7"/>
      <c r="T10" s="7">
        <f>100*(I10-R10)/Q10</f>
        <v>42.857142857142854</v>
      </c>
      <c r="U10" s="7">
        <f>100*(J10-S10)/Q10</f>
        <v>21.428571428571427</v>
      </c>
      <c r="V10" s="7">
        <v>14.9</v>
      </c>
      <c r="W10" s="7">
        <v>21</v>
      </c>
      <c r="X10" s="7">
        <v>14</v>
      </c>
      <c r="Y10" s="7">
        <v>8</v>
      </c>
      <c r="Z10" s="7">
        <v>8</v>
      </c>
      <c r="AA10" s="7">
        <v>7</v>
      </c>
      <c r="AB10" s="7">
        <f>100*AA10/X10</f>
        <v>50</v>
      </c>
      <c r="AC10" s="7">
        <v>2</v>
      </c>
      <c r="AD10" s="7">
        <f>100*AC10/Y10</f>
        <v>25</v>
      </c>
      <c r="AE10" s="7">
        <v>3</v>
      </c>
      <c r="AF10" s="7">
        <f>100*AE10/Z10</f>
        <v>37.5</v>
      </c>
      <c r="AG10" s="7">
        <v>9</v>
      </c>
      <c r="AH10" s="7">
        <v>4</v>
      </c>
      <c r="AI10" s="7">
        <v>1</v>
      </c>
      <c r="AJ10" s="7">
        <v>4</v>
      </c>
      <c r="AK10" s="7">
        <v>20</v>
      </c>
      <c r="AL10" s="7">
        <v>2</v>
      </c>
      <c r="AM10" s="7">
        <v>2</v>
      </c>
      <c r="AN10" s="7">
        <v>0</v>
      </c>
      <c r="AO10" s="7">
        <v>1</v>
      </c>
      <c r="AP10" s="7">
        <v>0</v>
      </c>
      <c r="AQ10" s="7"/>
      <c r="AR10" s="7">
        <v>0</v>
      </c>
      <c r="AS10" s="7">
        <v>1</v>
      </c>
      <c r="AT10" s="7">
        <v>2</v>
      </c>
      <c r="AU10" s="7">
        <v>2</v>
      </c>
      <c r="AV10" s="7">
        <v>3</v>
      </c>
      <c r="AW10" s="7">
        <v>3</v>
      </c>
      <c r="AX10" s="7">
        <v>3</v>
      </c>
      <c r="AY10" s="7">
        <v>3</v>
      </c>
      <c r="AZ10" s="7">
        <v>1</v>
      </c>
      <c r="BA10" s="7">
        <v>1</v>
      </c>
      <c r="BB10" s="7">
        <v>0</v>
      </c>
      <c r="BC10" s="7"/>
      <c r="BD10" s="7">
        <v>0</v>
      </c>
      <c r="BE10" s="7">
        <v>1</v>
      </c>
      <c r="BF10" s="7">
        <v>1</v>
      </c>
      <c r="BG10" s="7">
        <v>2</v>
      </c>
      <c r="BH10" s="7">
        <v>1</v>
      </c>
      <c r="BI10" s="7">
        <v>1</v>
      </c>
      <c r="BJ10" s="7">
        <v>2</v>
      </c>
      <c r="BK10" s="7"/>
      <c r="BL10" s="7">
        <v>5</v>
      </c>
      <c r="BM10" s="8" t="s">
        <v>51</v>
      </c>
      <c r="BN10" s="7">
        <f>T10+U10</f>
        <v>64.28571428571428</v>
      </c>
      <c r="BO10" s="7">
        <v>1</v>
      </c>
      <c r="BP10" s="7">
        <v>0</v>
      </c>
      <c r="BQ10" s="7">
        <v>121</v>
      </c>
      <c r="BR10" s="7">
        <f>BQ10/D10</f>
        <v>10.083333333333334</v>
      </c>
      <c r="BS10" s="7">
        <v>0</v>
      </c>
      <c r="BT10" s="7"/>
      <c r="BU10" s="7"/>
    </row>
    <row r="11" spans="1:73" ht="15.75">
      <c r="A11" s="5">
        <v>5</v>
      </c>
      <c r="B11" s="34" t="s">
        <v>60</v>
      </c>
      <c r="C11" s="7">
        <v>5</v>
      </c>
      <c r="D11" s="7">
        <v>8</v>
      </c>
      <c r="E11" s="7">
        <v>3</v>
      </c>
      <c r="F11" s="7">
        <v>2</v>
      </c>
      <c r="G11" s="7">
        <v>1</v>
      </c>
      <c r="H11" s="7"/>
      <c r="I11" s="7">
        <v>6</v>
      </c>
      <c r="J11" s="7">
        <v>4</v>
      </c>
      <c r="K11" s="7">
        <f>I11-J11</f>
        <v>2</v>
      </c>
      <c r="L11" s="7">
        <v>0</v>
      </c>
      <c r="M11" s="7"/>
      <c r="N11" s="7"/>
      <c r="O11" s="7"/>
      <c r="P11" s="7"/>
      <c r="Q11" s="7">
        <v>17</v>
      </c>
      <c r="R11" s="7"/>
      <c r="S11" s="7"/>
      <c r="T11" s="7">
        <f>100*(I11-R11)/Q11</f>
        <v>35.294117647058826</v>
      </c>
      <c r="U11" s="7">
        <f>100*(J11-S11)/Q11</f>
        <v>23.529411764705884</v>
      </c>
      <c r="V11" s="7">
        <v>16.3</v>
      </c>
      <c r="W11" s="7">
        <v>14</v>
      </c>
      <c r="X11" s="7">
        <v>8</v>
      </c>
      <c r="Y11" s="7">
        <v>11</v>
      </c>
      <c r="Z11" s="7">
        <v>11</v>
      </c>
      <c r="AA11" s="7">
        <v>4</v>
      </c>
      <c r="AB11" s="7">
        <f>100*AA11/X11</f>
        <v>50</v>
      </c>
      <c r="AC11" s="7">
        <v>1</v>
      </c>
      <c r="AD11" s="7">
        <f>100*AC11/Y11</f>
        <v>9.090909090909092</v>
      </c>
      <c r="AE11" s="7">
        <v>3</v>
      </c>
      <c r="AF11" s="7">
        <f>100*AE11/Z11</f>
        <v>27.272727272727273</v>
      </c>
      <c r="AG11" s="7">
        <v>6</v>
      </c>
      <c r="AH11" s="7"/>
      <c r="AI11" s="7">
        <v>2</v>
      </c>
      <c r="AJ11" s="7">
        <v>4</v>
      </c>
      <c r="AK11" s="7">
        <v>37</v>
      </c>
      <c r="AL11" s="7">
        <v>2</v>
      </c>
      <c r="AM11" s="7">
        <v>2</v>
      </c>
      <c r="AN11" s="7">
        <v>0</v>
      </c>
      <c r="AO11" s="7">
        <v>1</v>
      </c>
      <c r="AP11" s="7">
        <v>0</v>
      </c>
      <c r="AQ11" s="7"/>
      <c r="AR11" s="7">
        <v>0</v>
      </c>
      <c r="AS11" s="7">
        <v>1</v>
      </c>
      <c r="AT11" s="7">
        <v>2</v>
      </c>
      <c r="AU11" s="7">
        <v>2</v>
      </c>
      <c r="AV11" s="7">
        <v>3</v>
      </c>
      <c r="AW11" s="7">
        <v>3</v>
      </c>
      <c r="AX11" s="7">
        <v>3</v>
      </c>
      <c r="AY11" s="7">
        <v>3</v>
      </c>
      <c r="AZ11" s="7">
        <v>3</v>
      </c>
      <c r="BA11" s="7">
        <v>3</v>
      </c>
      <c r="BB11" s="7">
        <v>0</v>
      </c>
      <c r="BC11" s="7"/>
      <c r="BD11" s="7">
        <v>0</v>
      </c>
      <c r="BE11" s="7"/>
      <c r="BF11" s="7">
        <v>1</v>
      </c>
      <c r="BG11" s="7">
        <v>2</v>
      </c>
      <c r="BH11" s="7">
        <v>1</v>
      </c>
      <c r="BI11" s="7">
        <v>1</v>
      </c>
      <c r="BJ11" s="7">
        <v>1</v>
      </c>
      <c r="BK11" s="7"/>
      <c r="BL11" s="7">
        <v>2</v>
      </c>
      <c r="BM11" s="8" t="s">
        <v>51</v>
      </c>
      <c r="BN11" s="7">
        <f>T11+U11</f>
        <v>58.82352941176471</v>
      </c>
      <c r="BO11" s="7">
        <v>0</v>
      </c>
      <c r="BP11" s="7">
        <v>0</v>
      </c>
      <c r="BQ11" s="7">
        <v>97</v>
      </c>
      <c r="BR11" s="7">
        <f>BQ11/D11</f>
        <v>12.125</v>
      </c>
      <c r="BS11" s="7">
        <v>0</v>
      </c>
      <c r="BT11" s="7"/>
      <c r="BU11" s="7"/>
    </row>
    <row r="12" spans="1:73" ht="15.75">
      <c r="A12" s="5">
        <v>6</v>
      </c>
      <c r="B12" s="34" t="s">
        <v>53</v>
      </c>
      <c r="C12" s="7">
        <v>4</v>
      </c>
      <c r="D12" s="7">
        <v>11</v>
      </c>
      <c r="E12" s="7">
        <v>3</v>
      </c>
      <c r="F12" s="7">
        <v>2</v>
      </c>
      <c r="G12" s="7"/>
      <c r="H12" s="7">
        <v>1</v>
      </c>
      <c r="I12" s="7">
        <v>6</v>
      </c>
      <c r="J12" s="7">
        <v>6</v>
      </c>
      <c r="K12" s="7">
        <f>I12-J12</f>
        <v>0</v>
      </c>
      <c r="L12" s="7">
        <v>0</v>
      </c>
      <c r="M12" s="7"/>
      <c r="N12" s="7"/>
      <c r="O12" s="7"/>
      <c r="P12" s="7"/>
      <c r="Q12" s="7">
        <v>15</v>
      </c>
      <c r="R12" s="7"/>
      <c r="S12" s="7"/>
      <c r="T12" s="7">
        <f>100*(I12-R12)/Q12</f>
        <v>40</v>
      </c>
      <c r="U12" s="7">
        <f>100*(J12-S12)/Q12</f>
        <v>40</v>
      </c>
      <c r="V12" s="7">
        <v>16.65</v>
      </c>
      <c r="W12" s="7">
        <v>22</v>
      </c>
      <c r="X12" s="7">
        <v>9</v>
      </c>
      <c r="Y12" s="7">
        <v>10</v>
      </c>
      <c r="Z12" s="7">
        <v>11</v>
      </c>
      <c r="AA12" s="7">
        <v>5</v>
      </c>
      <c r="AB12" s="7">
        <f>100*AA12/X12</f>
        <v>55.55555555555556</v>
      </c>
      <c r="AC12" s="7">
        <v>2</v>
      </c>
      <c r="AD12" s="7">
        <f>100*AC12/Y12</f>
        <v>20</v>
      </c>
      <c r="AE12" s="7">
        <v>4</v>
      </c>
      <c r="AF12" s="7">
        <f>100*AE12/Z12</f>
        <v>36.36363636363637</v>
      </c>
      <c r="AG12" s="7">
        <v>11</v>
      </c>
      <c r="AH12" s="7">
        <v>6</v>
      </c>
      <c r="AI12" s="7">
        <v>1</v>
      </c>
      <c r="AJ12" s="7">
        <v>4</v>
      </c>
      <c r="AK12" s="7">
        <v>30</v>
      </c>
      <c r="AL12" s="7">
        <v>0</v>
      </c>
      <c r="AM12" s="7">
        <v>2</v>
      </c>
      <c r="AN12" s="7">
        <v>0</v>
      </c>
      <c r="AO12" s="7"/>
      <c r="AP12" s="7">
        <v>1</v>
      </c>
      <c r="AQ12" s="7">
        <v>1</v>
      </c>
      <c r="AR12" s="7">
        <v>1</v>
      </c>
      <c r="AS12" s="7">
        <v>1</v>
      </c>
      <c r="AT12" s="7">
        <v>3</v>
      </c>
      <c r="AU12" s="7">
        <v>3</v>
      </c>
      <c r="AV12" s="7">
        <v>0</v>
      </c>
      <c r="AW12" s="7">
        <v>2</v>
      </c>
      <c r="AX12" s="7">
        <v>3</v>
      </c>
      <c r="AY12" s="7">
        <v>3</v>
      </c>
      <c r="AZ12" s="7">
        <v>3</v>
      </c>
      <c r="BA12" s="7">
        <v>3</v>
      </c>
      <c r="BB12" s="7">
        <v>0</v>
      </c>
      <c r="BC12" s="7"/>
      <c r="BD12" s="7">
        <v>0</v>
      </c>
      <c r="BE12" s="7"/>
      <c r="BF12" s="7">
        <v>1</v>
      </c>
      <c r="BG12" s="7">
        <v>2</v>
      </c>
      <c r="BH12" s="7">
        <v>1</v>
      </c>
      <c r="BI12" s="7">
        <v>1</v>
      </c>
      <c r="BJ12" s="7">
        <v>2</v>
      </c>
      <c r="BK12" s="7"/>
      <c r="BL12" s="7">
        <v>4</v>
      </c>
      <c r="BM12" s="8" t="s">
        <v>54</v>
      </c>
      <c r="BN12" s="7">
        <f>T12+U12</f>
        <v>80</v>
      </c>
      <c r="BO12" s="7">
        <v>0</v>
      </c>
      <c r="BP12" s="7">
        <v>0</v>
      </c>
      <c r="BQ12" s="7">
        <v>121</v>
      </c>
      <c r="BR12" s="7">
        <f>BQ12/D12</f>
        <v>11</v>
      </c>
      <c r="BS12" s="7">
        <v>0</v>
      </c>
      <c r="BT12" s="7"/>
      <c r="BU12" s="7"/>
    </row>
    <row r="13" spans="1:73" ht="15.75">
      <c r="A13" s="5">
        <v>7</v>
      </c>
      <c r="B13" s="34" t="s">
        <v>63</v>
      </c>
      <c r="C13" s="7">
        <v>4</v>
      </c>
      <c r="D13" s="7">
        <v>10</v>
      </c>
      <c r="E13" s="7">
        <v>3</v>
      </c>
      <c r="F13" s="7">
        <v>2</v>
      </c>
      <c r="G13" s="7"/>
      <c r="H13" s="7">
        <v>1</v>
      </c>
      <c r="I13" s="7">
        <v>6</v>
      </c>
      <c r="J13" s="7">
        <v>5</v>
      </c>
      <c r="K13" s="7">
        <f>I13-J13</f>
        <v>1</v>
      </c>
      <c r="L13" s="7">
        <v>0</v>
      </c>
      <c r="M13" s="7"/>
      <c r="N13" s="7"/>
      <c r="O13" s="7"/>
      <c r="P13" s="7"/>
      <c r="Q13" s="7">
        <v>13</v>
      </c>
      <c r="R13" s="7">
        <v>1</v>
      </c>
      <c r="S13" s="7"/>
      <c r="T13" s="7">
        <f>100*(I13-R13)/Q13</f>
        <v>38.46153846153846</v>
      </c>
      <c r="U13" s="7">
        <f>100*(J13-S13)/Q13</f>
        <v>38.46153846153846</v>
      </c>
      <c r="V13" s="7">
        <v>14.1</v>
      </c>
      <c r="W13" s="7">
        <v>19</v>
      </c>
      <c r="X13" s="7">
        <v>10</v>
      </c>
      <c r="Y13" s="7">
        <v>15</v>
      </c>
      <c r="Z13" s="7">
        <v>5</v>
      </c>
      <c r="AA13" s="7">
        <v>4</v>
      </c>
      <c r="AB13" s="7">
        <f>100*AA13/X13</f>
        <v>40</v>
      </c>
      <c r="AC13" s="7">
        <v>4</v>
      </c>
      <c r="AD13" s="7">
        <f>100*AC13/Y13</f>
        <v>26.666666666666668</v>
      </c>
      <c r="AE13" s="7">
        <v>2</v>
      </c>
      <c r="AF13" s="7">
        <f>100*AE13/Z13</f>
        <v>40</v>
      </c>
      <c r="AG13" s="7">
        <v>9</v>
      </c>
      <c r="AH13" s="7">
        <v>5</v>
      </c>
      <c r="AI13" s="7">
        <v>1</v>
      </c>
      <c r="AJ13" s="7">
        <v>3</v>
      </c>
      <c r="AK13" s="7">
        <v>22</v>
      </c>
      <c r="AL13" s="7">
        <v>1</v>
      </c>
      <c r="AM13" s="7">
        <v>1</v>
      </c>
      <c r="AN13" s="7">
        <v>0</v>
      </c>
      <c r="AO13" s="7"/>
      <c r="AP13" s="7">
        <v>0</v>
      </c>
      <c r="AQ13" s="7">
        <v>1</v>
      </c>
      <c r="AR13" s="7">
        <v>0</v>
      </c>
      <c r="AS13" s="7">
        <v>1</v>
      </c>
      <c r="AT13" s="7">
        <v>3</v>
      </c>
      <c r="AU13" s="7">
        <v>3</v>
      </c>
      <c r="AV13" s="7">
        <v>1</v>
      </c>
      <c r="AW13" s="7">
        <v>1</v>
      </c>
      <c r="AX13" s="7">
        <v>3</v>
      </c>
      <c r="AY13" s="7">
        <v>3</v>
      </c>
      <c r="AZ13" s="7">
        <v>3</v>
      </c>
      <c r="BA13" s="7">
        <v>3</v>
      </c>
      <c r="BB13" s="7">
        <v>0</v>
      </c>
      <c r="BC13" s="7"/>
      <c r="BD13" s="7">
        <v>0</v>
      </c>
      <c r="BE13" s="7"/>
      <c r="BF13" s="7">
        <v>1</v>
      </c>
      <c r="BG13" s="7">
        <v>1</v>
      </c>
      <c r="BH13" s="7">
        <v>3</v>
      </c>
      <c r="BI13" s="7">
        <v>1</v>
      </c>
      <c r="BJ13" s="7">
        <v>2</v>
      </c>
      <c r="BK13" s="7">
        <v>1</v>
      </c>
      <c r="BL13" s="7">
        <v>1</v>
      </c>
      <c r="BM13" s="8" t="s">
        <v>51</v>
      </c>
      <c r="BN13" s="7">
        <f>T13+U13</f>
        <v>76.92307692307692</v>
      </c>
      <c r="BO13" s="7">
        <v>0</v>
      </c>
      <c r="BP13" s="7">
        <v>0</v>
      </c>
      <c r="BQ13" s="7">
        <v>94</v>
      </c>
      <c r="BR13" s="7">
        <f>BQ13/D13</f>
        <v>9.4</v>
      </c>
      <c r="BS13" s="7">
        <v>0</v>
      </c>
      <c r="BT13" s="7"/>
      <c r="BU13" s="7"/>
    </row>
    <row r="14" spans="1:73" ht="15.75">
      <c r="A14" s="5">
        <v>8</v>
      </c>
      <c r="B14" s="34" t="s">
        <v>55</v>
      </c>
      <c r="C14" s="7">
        <v>4</v>
      </c>
      <c r="D14" s="7">
        <v>8</v>
      </c>
      <c r="E14" s="7">
        <v>3</v>
      </c>
      <c r="F14" s="7">
        <v>2</v>
      </c>
      <c r="G14" s="7"/>
      <c r="H14" s="7">
        <v>1</v>
      </c>
      <c r="I14" s="7">
        <v>4</v>
      </c>
      <c r="J14" s="7">
        <v>3</v>
      </c>
      <c r="K14" s="7">
        <f>I14-J14</f>
        <v>1</v>
      </c>
      <c r="L14" s="7">
        <v>0</v>
      </c>
      <c r="M14" s="7"/>
      <c r="N14" s="7"/>
      <c r="O14" s="7"/>
      <c r="P14" s="7">
        <v>1</v>
      </c>
      <c r="Q14" s="7">
        <v>20</v>
      </c>
      <c r="R14" s="7">
        <v>1</v>
      </c>
      <c r="S14" s="7"/>
      <c r="T14" s="7">
        <f>100*(I14-R14)/Q14</f>
        <v>15</v>
      </c>
      <c r="U14" s="7">
        <f>100*(J14-S14)/Q14</f>
        <v>15</v>
      </c>
      <c r="V14" s="7">
        <v>14.2</v>
      </c>
      <c r="W14" s="7">
        <v>13</v>
      </c>
      <c r="X14" s="7">
        <v>16</v>
      </c>
      <c r="Y14" s="7">
        <v>1</v>
      </c>
      <c r="Z14" s="7">
        <v>13</v>
      </c>
      <c r="AA14" s="7">
        <v>6</v>
      </c>
      <c r="AB14" s="7">
        <f>100*AA14/X14</f>
        <v>37.5</v>
      </c>
      <c r="AC14" s="7"/>
      <c r="AD14" s="7">
        <f>100*AC14/Y14</f>
        <v>0</v>
      </c>
      <c r="AE14" s="7">
        <v>2</v>
      </c>
      <c r="AF14" s="7">
        <f>100*AE14/Z14</f>
        <v>15.384615384615385</v>
      </c>
      <c r="AG14" s="7">
        <v>5</v>
      </c>
      <c r="AH14" s="7">
        <v>2</v>
      </c>
      <c r="AI14" s="7">
        <v>1</v>
      </c>
      <c r="AJ14" s="7">
        <v>2</v>
      </c>
      <c r="AK14" s="7">
        <v>34</v>
      </c>
      <c r="AL14" s="7">
        <v>2</v>
      </c>
      <c r="AM14" s="7">
        <v>2</v>
      </c>
      <c r="AN14" s="7">
        <v>0</v>
      </c>
      <c r="AO14" s="7"/>
      <c r="AP14" s="7">
        <v>0</v>
      </c>
      <c r="AQ14" s="7">
        <v>1</v>
      </c>
      <c r="AR14" s="7">
        <v>0</v>
      </c>
      <c r="AS14" s="7">
        <v>1</v>
      </c>
      <c r="AT14" s="7">
        <v>3</v>
      </c>
      <c r="AU14" s="7">
        <v>3</v>
      </c>
      <c r="AV14" s="7">
        <v>2</v>
      </c>
      <c r="AW14" s="7">
        <v>2</v>
      </c>
      <c r="AX14" s="7">
        <v>3</v>
      </c>
      <c r="AY14" s="7">
        <v>3</v>
      </c>
      <c r="AZ14" s="7">
        <v>0</v>
      </c>
      <c r="BA14" s="7">
        <v>2</v>
      </c>
      <c r="BB14" s="7">
        <v>0</v>
      </c>
      <c r="BC14" s="7"/>
      <c r="BD14" s="7">
        <v>1</v>
      </c>
      <c r="BE14" s="7">
        <v>1</v>
      </c>
      <c r="BF14" s="7">
        <v>1</v>
      </c>
      <c r="BG14" s="7">
        <v>1</v>
      </c>
      <c r="BH14" s="7">
        <v>2</v>
      </c>
      <c r="BI14" s="7"/>
      <c r="BJ14" s="7">
        <v>1</v>
      </c>
      <c r="BK14" s="7"/>
      <c r="BL14" s="7">
        <v>3</v>
      </c>
      <c r="BM14" s="8" t="s">
        <v>51</v>
      </c>
      <c r="BN14" s="7">
        <f>T14+U14</f>
        <v>30</v>
      </c>
      <c r="BO14" s="7">
        <v>0</v>
      </c>
      <c r="BP14" s="7">
        <v>0</v>
      </c>
      <c r="BQ14" s="7">
        <v>85</v>
      </c>
      <c r="BR14" s="7">
        <f>BQ14/D14</f>
        <v>10.625</v>
      </c>
      <c r="BS14" s="7">
        <v>0</v>
      </c>
      <c r="BT14" s="7"/>
      <c r="BU14" s="7"/>
    </row>
    <row r="15" spans="1:73" ht="15.75">
      <c r="A15" s="5">
        <v>9</v>
      </c>
      <c r="B15" s="34" t="s">
        <v>68</v>
      </c>
      <c r="C15" s="7">
        <v>4</v>
      </c>
      <c r="D15" s="7">
        <v>6</v>
      </c>
      <c r="E15" s="7">
        <v>3</v>
      </c>
      <c r="F15" s="7">
        <v>2</v>
      </c>
      <c r="G15" s="7"/>
      <c r="H15" s="7">
        <v>1</v>
      </c>
      <c r="I15" s="7">
        <v>6</v>
      </c>
      <c r="J15" s="7">
        <v>3</v>
      </c>
      <c r="K15" s="7">
        <f>I15-J15</f>
        <v>3</v>
      </c>
      <c r="L15" s="7">
        <v>0</v>
      </c>
      <c r="M15" s="7"/>
      <c r="N15" s="7"/>
      <c r="O15" s="7"/>
      <c r="P15" s="7"/>
      <c r="Q15" s="7">
        <v>18</v>
      </c>
      <c r="R15" s="7"/>
      <c r="S15" s="7">
        <v>1</v>
      </c>
      <c r="T15" s="7">
        <f>100*(I15-R15)/Q15</f>
        <v>33.333333333333336</v>
      </c>
      <c r="U15" s="7">
        <f>100*(J15-S15)/Q15</f>
        <v>11.11111111111111</v>
      </c>
      <c r="V15" s="7">
        <v>10.55</v>
      </c>
      <c r="W15" s="7">
        <v>13</v>
      </c>
      <c r="X15" s="7">
        <v>7</v>
      </c>
      <c r="Y15" s="7">
        <v>3</v>
      </c>
      <c r="Z15" s="7">
        <v>10</v>
      </c>
      <c r="AA15" s="7">
        <v>3</v>
      </c>
      <c r="AB15" s="7">
        <f>100*AA15/X15</f>
        <v>42.857142857142854</v>
      </c>
      <c r="AC15" s="7"/>
      <c r="AD15" s="7">
        <f>100*AC15/Y15</f>
        <v>0</v>
      </c>
      <c r="AE15" s="7">
        <v>3</v>
      </c>
      <c r="AF15" s="7">
        <f>100*AE15/Z15</f>
        <v>30</v>
      </c>
      <c r="AG15" s="7">
        <v>7</v>
      </c>
      <c r="AH15" s="7">
        <v>3</v>
      </c>
      <c r="AI15" s="7">
        <v>2</v>
      </c>
      <c r="AJ15" s="7">
        <v>2</v>
      </c>
      <c r="AK15" s="7">
        <v>30</v>
      </c>
      <c r="AL15" s="7">
        <v>0</v>
      </c>
      <c r="AM15" s="7">
        <v>2</v>
      </c>
      <c r="AN15" s="7">
        <v>0</v>
      </c>
      <c r="AO15" s="7"/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0</v>
      </c>
      <c r="AW15" s="7">
        <v>2</v>
      </c>
      <c r="AX15" s="7">
        <v>0</v>
      </c>
      <c r="AY15" s="7">
        <v>2</v>
      </c>
      <c r="AZ15" s="7">
        <v>3</v>
      </c>
      <c r="BA15" s="7">
        <v>3</v>
      </c>
      <c r="BB15" s="7">
        <v>1</v>
      </c>
      <c r="BC15" s="7">
        <v>1</v>
      </c>
      <c r="BD15" s="7">
        <v>0</v>
      </c>
      <c r="BE15" s="7"/>
      <c r="BF15" s="7"/>
      <c r="BG15" s="7"/>
      <c r="BH15" s="7">
        <v>1</v>
      </c>
      <c r="BI15" s="7"/>
      <c r="BJ15" s="7">
        <v>1</v>
      </c>
      <c r="BK15" s="7">
        <v>1</v>
      </c>
      <c r="BL15" s="7">
        <v>3</v>
      </c>
      <c r="BM15" s="8" t="s">
        <v>54</v>
      </c>
      <c r="BN15" s="7">
        <f>T15+U15</f>
        <v>44.44444444444444</v>
      </c>
      <c r="BO15" s="7">
        <v>0</v>
      </c>
      <c r="BP15" s="7">
        <v>0</v>
      </c>
      <c r="BQ15" s="7">
        <v>51</v>
      </c>
      <c r="BR15" s="7">
        <f>BQ15/D15</f>
        <v>8.5</v>
      </c>
      <c r="BS15" s="7">
        <v>0</v>
      </c>
      <c r="BT15" s="7"/>
      <c r="BU15" s="7"/>
    </row>
    <row r="16" spans="1:73" ht="15.75">
      <c r="A16" s="5">
        <v>10</v>
      </c>
      <c r="B16" s="34" t="s">
        <v>65</v>
      </c>
      <c r="C16" s="7">
        <v>3</v>
      </c>
      <c r="D16" s="7">
        <v>7</v>
      </c>
      <c r="E16" s="7">
        <v>3</v>
      </c>
      <c r="F16" s="7">
        <v>1</v>
      </c>
      <c r="G16" s="7">
        <v>1</v>
      </c>
      <c r="H16" s="7">
        <v>1</v>
      </c>
      <c r="I16" s="7">
        <v>6</v>
      </c>
      <c r="J16" s="7">
        <v>6</v>
      </c>
      <c r="K16" s="7">
        <f>I16-J16</f>
        <v>0</v>
      </c>
      <c r="L16" s="7">
        <v>0</v>
      </c>
      <c r="M16" s="7"/>
      <c r="N16" s="7"/>
      <c r="O16" s="7"/>
      <c r="P16" s="7"/>
      <c r="Q16" s="7">
        <v>22</v>
      </c>
      <c r="R16" s="7">
        <v>1</v>
      </c>
      <c r="S16" s="7"/>
      <c r="T16" s="7">
        <f>100*(I16-R16)/Q16</f>
        <v>22.727272727272727</v>
      </c>
      <c r="U16" s="7">
        <f>100*(J16-S16)/Q16</f>
        <v>27.272727272727273</v>
      </c>
      <c r="V16" s="7">
        <v>10.3</v>
      </c>
      <c r="W16" s="7">
        <v>14</v>
      </c>
      <c r="X16" s="7">
        <v>13</v>
      </c>
      <c r="Y16" s="7">
        <v>6</v>
      </c>
      <c r="Z16" s="7">
        <v>11</v>
      </c>
      <c r="AA16" s="7">
        <v>4</v>
      </c>
      <c r="AB16" s="7">
        <f>100*AA16/X16</f>
        <v>30.76923076923077</v>
      </c>
      <c r="AC16" s="7">
        <v>1</v>
      </c>
      <c r="AD16" s="7">
        <f>100*AC16/Y16</f>
        <v>16.666666666666668</v>
      </c>
      <c r="AE16" s="7">
        <v>2</v>
      </c>
      <c r="AF16" s="7">
        <f>100*AE16/Z16</f>
        <v>18.181818181818183</v>
      </c>
      <c r="AG16" s="7">
        <v>7</v>
      </c>
      <c r="AH16" s="7">
        <v>2</v>
      </c>
      <c r="AI16" s="7">
        <v>2</v>
      </c>
      <c r="AJ16" s="7">
        <v>3</v>
      </c>
      <c r="AK16" s="7">
        <v>40</v>
      </c>
      <c r="AL16" s="7">
        <v>0</v>
      </c>
      <c r="AM16" s="7">
        <v>1</v>
      </c>
      <c r="AN16" s="7">
        <v>0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2</v>
      </c>
      <c r="AU16" s="7">
        <v>2</v>
      </c>
      <c r="AV16" s="7">
        <v>0</v>
      </c>
      <c r="AW16" s="7">
        <v>2</v>
      </c>
      <c r="AX16" s="7">
        <v>3</v>
      </c>
      <c r="AY16" s="7">
        <v>3</v>
      </c>
      <c r="AZ16" s="7">
        <v>3</v>
      </c>
      <c r="BA16" s="7">
        <v>3</v>
      </c>
      <c r="BB16" s="7">
        <v>0</v>
      </c>
      <c r="BC16" s="7"/>
      <c r="BD16" s="7">
        <v>0</v>
      </c>
      <c r="BE16" s="7"/>
      <c r="BF16" s="7">
        <v>1</v>
      </c>
      <c r="BG16" s="7"/>
      <c r="BH16" s="7">
        <v>1</v>
      </c>
      <c r="BI16" s="7"/>
      <c r="BJ16" s="7">
        <v>1</v>
      </c>
      <c r="BK16" s="7">
        <v>1</v>
      </c>
      <c r="BL16" s="7">
        <v>3</v>
      </c>
      <c r="BM16" s="8" t="s">
        <v>54</v>
      </c>
      <c r="BN16" s="7">
        <f>T16+U16</f>
        <v>50</v>
      </c>
      <c r="BO16" s="7">
        <v>0</v>
      </c>
      <c r="BP16" s="7">
        <v>0</v>
      </c>
      <c r="BQ16" s="7">
        <v>51</v>
      </c>
      <c r="BR16" s="7">
        <f>BQ16/D16</f>
        <v>7.285714285714286</v>
      </c>
      <c r="BS16" s="7">
        <v>1</v>
      </c>
      <c r="BT16" s="7"/>
      <c r="BU16" s="7"/>
    </row>
    <row r="17" spans="1:73" ht="15.75">
      <c r="A17" s="5">
        <v>11</v>
      </c>
      <c r="B17" s="34" t="s">
        <v>56</v>
      </c>
      <c r="C17" s="7">
        <v>2</v>
      </c>
      <c r="D17" s="7">
        <v>15</v>
      </c>
      <c r="E17" s="7">
        <v>3</v>
      </c>
      <c r="F17" s="7">
        <v>1</v>
      </c>
      <c r="G17" s="7"/>
      <c r="H17" s="7">
        <v>2</v>
      </c>
      <c r="I17" s="7">
        <v>11</v>
      </c>
      <c r="J17" s="7">
        <v>6</v>
      </c>
      <c r="K17" s="7">
        <f>I17-J17</f>
        <v>5</v>
      </c>
      <c r="L17" s="7">
        <v>0</v>
      </c>
      <c r="M17" s="7"/>
      <c r="N17" s="7">
        <v>1</v>
      </c>
      <c r="O17" s="7"/>
      <c r="P17" s="7">
        <v>1</v>
      </c>
      <c r="Q17" s="7">
        <v>20</v>
      </c>
      <c r="R17" s="7"/>
      <c r="S17" s="7"/>
      <c r="T17" s="7">
        <f>100*(I17-R17)/Q17</f>
        <v>55</v>
      </c>
      <c r="U17" s="7">
        <f>100*(J17-S17)/Q17</f>
        <v>30</v>
      </c>
      <c r="V17" s="7">
        <v>12.350000000000001</v>
      </c>
      <c r="W17" s="7">
        <v>25</v>
      </c>
      <c r="X17" s="7">
        <v>7</v>
      </c>
      <c r="Y17" s="7">
        <v>9</v>
      </c>
      <c r="Z17" s="7">
        <v>14</v>
      </c>
      <c r="AA17" s="7">
        <v>4</v>
      </c>
      <c r="AB17" s="7">
        <f>100*AA17/X17</f>
        <v>57.142857142857146</v>
      </c>
      <c r="AC17" s="7">
        <v>5</v>
      </c>
      <c r="AD17" s="7">
        <f>100*AC17/Y17</f>
        <v>55.55555555555556</v>
      </c>
      <c r="AE17" s="7">
        <v>6</v>
      </c>
      <c r="AF17" s="7">
        <f>100*AE17/Z17</f>
        <v>42.857142857142854</v>
      </c>
      <c r="AG17" s="7">
        <v>10</v>
      </c>
      <c r="AH17" s="7">
        <v>6</v>
      </c>
      <c r="AI17" s="7"/>
      <c r="AJ17" s="7">
        <v>4</v>
      </c>
      <c r="AK17" s="7">
        <v>26</v>
      </c>
      <c r="AL17" s="7">
        <v>0</v>
      </c>
      <c r="AM17" s="7">
        <v>1</v>
      </c>
      <c r="AN17" s="7">
        <v>0</v>
      </c>
      <c r="AO17" s="7"/>
      <c r="AP17" s="7">
        <v>2</v>
      </c>
      <c r="AQ17" s="7">
        <v>2</v>
      </c>
      <c r="AR17" s="7">
        <v>2</v>
      </c>
      <c r="AS17" s="7">
        <v>2</v>
      </c>
      <c r="AT17" s="7">
        <v>3</v>
      </c>
      <c r="AU17" s="7">
        <v>3</v>
      </c>
      <c r="AV17" s="7">
        <v>0</v>
      </c>
      <c r="AW17" s="7">
        <v>1</v>
      </c>
      <c r="AX17" s="7">
        <v>3</v>
      </c>
      <c r="AY17" s="7">
        <v>3</v>
      </c>
      <c r="AZ17" s="7">
        <v>2</v>
      </c>
      <c r="BA17" s="7">
        <v>2</v>
      </c>
      <c r="BB17" s="7">
        <v>0</v>
      </c>
      <c r="BC17" s="7"/>
      <c r="BD17" s="7">
        <v>0</v>
      </c>
      <c r="BE17" s="7">
        <v>1</v>
      </c>
      <c r="BF17" s="7">
        <v>2</v>
      </c>
      <c r="BG17" s="7">
        <v>2</v>
      </c>
      <c r="BH17" s="7">
        <v>3</v>
      </c>
      <c r="BI17" s="7">
        <v>2</v>
      </c>
      <c r="BJ17" s="7">
        <v>2</v>
      </c>
      <c r="BK17" s="7">
        <v>2</v>
      </c>
      <c r="BL17" s="7">
        <v>2</v>
      </c>
      <c r="BM17" s="8" t="s">
        <v>54</v>
      </c>
      <c r="BN17" s="7">
        <f>T17+U17</f>
        <v>85</v>
      </c>
      <c r="BO17" s="7">
        <v>4</v>
      </c>
      <c r="BP17" s="7">
        <v>0</v>
      </c>
      <c r="BQ17" s="7">
        <v>107</v>
      </c>
      <c r="BR17" s="7">
        <f>BQ17/D17</f>
        <v>7.133333333333334</v>
      </c>
      <c r="BS17" s="7">
        <v>1</v>
      </c>
      <c r="BT17" s="7"/>
      <c r="BU17" s="7"/>
    </row>
    <row r="18" spans="1:73" ht="15.75">
      <c r="A18" s="5">
        <v>12</v>
      </c>
      <c r="B18" s="34" t="s">
        <v>67</v>
      </c>
      <c r="C18" s="7">
        <v>2</v>
      </c>
      <c r="D18" s="7">
        <v>12</v>
      </c>
      <c r="E18" s="7">
        <v>3</v>
      </c>
      <c r="F18" s="7">
        <v>1</v>
      </c>
      <c r="G18" s="7"/>
      <c r="H18" s="7">
        <v>2</v>
      </c>
      <c r="I18" s="7">
        <v>2</v>
      </c>
      <c r="J18" s="7">
        <v>5</v>
      </c>
      <c r="K18" s="7">
        <f>I18-J18</f>
        <v>-3</v>
      </c>
      <c r="L18" s="7">
        <v>0</v>
      </c>
      <c r="M18" s="7"/>
      <c r="N18" s="7"/>
      <c r="O18" s="7">
        <v>1</v>
      </c>
      <c r="P18" s="7">
        <v>1</v>
      </c>
      <c r="Q18" s="7">
        <v>10</v>
      </c>
      <c r="R18" s="7">
        <v>1</v>
      </c>
      <c r="S18" s="7"/>
      <c r="T18" s="7">
        <f>100*(I18-R18)/Q18</f>
        <v>10</v>
      </c>
      <c r="U18" s="7">
        <f>100*(J18-S18)/Q18</f>
        <v>50</v>
      </c>
      <c r="V18" s="7">
        <v>14.4</v>
      </c>
      <c r="W18" s="7">
        <v>27</v>
      </c>
      <c r="X18" s="7">
        <v>9</v>
      </c>
      <c r="Y18" s="7">
        <v>7</v>
      </c>
      <c r="Z18" s="7">
        <v>14</v>
      </c>
      <c r="AA18" s="7">
        <v>6</v>
      </c>
      <c r="AB18" s="7">
        <f>100*AA18/X18</f>
        <v>66.66666666666667</v>
      </c>
      <c r="AC18" s="7">
        <v>1</v>
      </c>
      <c r="AD18" s="7">
        <f>100*AC18/Y18</f>
        <v>14.285714285714286</v>
      </c>
      <c r="AE18" s="7">
        <v>5</v>
      </c>
      <c r="AF18" s="7">
        <f>100*AE18/Z18</f>
        <v>35.714285714285715</v>
      </c>
      <c r="AG18" s="7">
        <v>15</v>
      </c>
      <c r="AH18" s="7">
        <v>7</v>
      </c>
      <c r="AI18" s="7">
        <v>2</v>
      </c>
      <c r="AJ18" s="7">
        <v>6</v>
      </c>
      <c r="AK18" s="7">
        <v>26</v>
      </c>
      <c r="AL18" s="7">
        <v>0</v>
      </c>
      <c r="AM18" s="7">
        <v>1</v>
      </c>
      <c r="AN18" s="7">
        <v>0</v>
      </c>
      <c r="AO18" s="7"/>
      <c r="AP18" s="7">
        <v>2</v>
      </c>
      <c r="AQ18" s="7">
        <v>2</v>
      </c>
      <c r="AR18" s="7">
        <v>2</v>
      </c>
      <c r="AS18" s="7">
        <v>2</v>
      </c>
      <c r="AT18" s="7">
        <v>3</v>
      </c>
      <c r="AU18" s="7">
        <v>3</v>
      </c>
      <c r="AV18" s="7">
        <v>0</v>
      </c>
      <c r="AW18" s="7">
        <v>1</v>
      </c>
      <c r="AX18" s="7">
        <v>0</v>
      </c>
      <c r="AY18" s="7">
        <v>1</v>
      </c>
      <c r="AZ18" s="7">
        <v>2</v>
      </c>
      <c r="BA18" s="7">
        <v>2</v>
      </c>
      <c r="BB18" s="7">
        <v>2</v>
      </c>
      <c r="BC18" s="7">
        <v>2</v>
      </c>
      <c r="BD18" s="7">
        <v>0</v>
      </c>
      <c r="BE18" s="7">
        <v>1</v>
      </c>
      <c r="BF18" s="7">
        <v>1</v>
      </c>
      <c r="BG18" s="7">
        <v>2</v>
      </c>
      <c r="BH18" s="7">
        <v>1</v>
      </c>
      <c r="BI18" s="7">
        <v>2</v>
      </c>
      <c r="BJ18" s="7">
        <v>2</v>
      </c>
      <c r="BK18" s="7">
        <v>1</v>
      </c>
      <c r="BL18" s="7">
        <v>3</v>
      </c>
      <c r="BM18" s="8" t="s">
        <v>54</v>
      </c>
      <c r="BN18" s="7">
        <f>T18+U18</f>
        <v>60</v>
      </c>
      <c r="BO18" s="7">
        <v>0</v>
      </c>
      <c r="BP18" s="7">
        <v>0</v>
      </c>
      <c r="BQ18" s="7">
        <v>119</v>
      </c>
      <c r="BR18" s="7">
        <f>BQ18/D18</f>
        <v>9.916666666666666</v>
      </c>
      <c r="BS18" s="7">
        <v>0</v>
      </c>
      <c r="BT18" s="7"/>
      <c r="BU18" s="7"/>
    </row>
    <row r="19" spans="1:73" ht="15.75">
      <c r="A19" s="5">
        <v>13</v>
      </c>
      <c r="B19" s="34" t="s">
        <v>64</v>
      </c>
      <c r="C19" s="7">
        <v>2</v>
      </c>
      <c r="D19" s="7">
        <v>9</v>
      </c>
      <c r="E19" s="7">
        <v>3</v>
      </c>
      <c r="F19" s="7">
        <v>1</v>
      </c>
      <c r="G19" s="7"/>
      <c r="H19" s="7">
        <v>2</v>
      </c>
      <c r="I19" s="7">
        <v>2</v>
      </c>
      <c r="J19" s="7">
        <v>9</v>
      </c>
      <c r="K19" s="7">
        <f>I19-J19</f>
        <v>-7</v>
      </c>
      <c r="L19" s="7">
        <v>0</v>
      </c>
      <c r="M19" s="7"/>
      <c r="N19" s="7"/>
      <c r="O19" s="7">
        <v>1</v>
      </c>
      <c r="P19" s="7"/>
      <c r="Q19" s="7">
        <v>16</v>
      </c>
      <c r="R19" s="7"/>
      <c r="S19" s="7"/>
      <c r="T19" s="7">
        <f>100*(I19-R19)/Q19</f>
        <v>12.5</v>
      </c>
      <c r="U19" s="7">
        <f>100*(J19-S19)/Q19</f>
        <v>56.25</v>
      </c>
      <c r="V19" s="7">
        <v>15.1</v>
      </c>
      <c r="W19" s="7">
        <v>25</v>
      </c>
      <c r="X19" s="7">
        <v>13</v>
      </c>
      <c r="Y19" s="7">
        <v>6</v>
      </c>
      <c r="Z19" s="7">
        <v>11</v>
      </c>
      <c r="AA19" s="7">
        <v>5</v>
      </c>
      <c r="AB19" s="7">
        <f>100*AA19/X19</f>
        <v>38.46153846153846</v>
      </c>
      <c r="AC19" s="7"/>
      <c r="AD19" s="7">
        <f>100*AC19/Y19</f>
        <v>0</v>
      </c>
      <c r="AE19" s="7">
        <v>4</v>
      </c>
      <c r="AF19" s="7">
        <f>100*AE19/Z19</f>
        <v>36.36363636363637</v>
      </c>
      <c r="AG19" s="7">
        <v>16</v>
      </c>
      <c r="AH19" s="7">
        <v>6</v>
      </c>
      <c r="AI19" s="7">
        <v>4</v>
      </c>
      <c r="AJ19" s="7">
        <v>6</v>
      </c>
      <c r="AK19" s="7">
        <v>21</v>
      </c>
      <c r="AL19" s="7">
        <v>1</v>
      </c>
      <c r="AM19" s="7">
        <v>1</v>
      </c>
      <c r="AN19" s="7">
        <v>0</v>
      </c>
      <c r="AO19" s="7"/>
      <c r="AP19" s="7">
        <v>0</v>
      </c>
      <c r="AQ19" s="7">
        <v>2</v>
      </c>
      <c r="AR19" s="7">
        <v>0</v>
      </c>
      <c r="AS19" s="7">
        <v>2</v>
      </c>
      <c r="AT19" s="7">
        <v>3</v>
      </c>
      <c r="AU19" s="7">
        <v>3</v>
      </c>
      <c r="AV19" s="7">
        <v>1</v>
      </c>
      <c r="AW19" s="7">
        <v>1</v>
      </c>
      <c r="AX19" s="7">
        <v>1</v>
      </c>
      <c r="AY19" s="7">
        <v>1</v>
      </c>
      <c r="AZ19" s="7">
        <v>3</v>
      </c>
      <c r="BA19" s="7">
        <v>3</v>
      </c>
      <c r="BB19" s="7">
        <v>0</v>
      </c>
      <c r="BC19" s="7">
        <v>2</v>
      </c>
      <c r="BD19" s="7">
        <v>0</v>
      </c>
      <c r="BE19" s="7"/>
      <c r="BF19" s="7">
        <v>1</v>
      </c>
      <c r="BG19" s="7">
        <v>1</v>
      </c>
      <c r="BH19" s="7">
        <v>1</v>
      </c>
      <c r="BI19" s="7">
        <v>1</v>
      </c>
      <c r="BJ19" s="7">
        <v>2</v>
      </c>
      <c r="BK19" s="7">
        <v>1</v>
      </c>
      <c r="BL19" s="7">
        <v>2</v>
      </c>
      <c r="BM19" s="8" t="s">
        <v>51</v>
      </c>
      <c r="BN19" s="7">
        <f>T19+U19</f>
        <v>68.75</v>
      </c>
      <c r="BO19" s="7">
        <v>0</v>
      </c>
      <c r="BP19" s="7">
        <v>0</v>
      </c>
      <c r="BQ19" s="7">
        <v>98</v>
      </c>
      <c r="BR19" s="7">
        <f>BQ19/D19</f>
        <v>10.88888888888889</v>
      </c>
      <c r="BS19" s="7">
        <v>0</v>
      </c>
      <c r="BT19" s="7"/>
      <c r="BU19" s="7"/>
    </row>
    <row r="20" spans="1:73" ht="15.75">
      <c r="A20" s="5">
        <v>14</v>
      </c>
      <c r="B20" s="34" t="s">
        <v>52</v>
      </c>
      <c r="C20" s="7">
        <v>2</v>
      </c>
      <c r="D20" s="7">
        <v>8</v>
      </c>
      <c r="E20" s="7">
        <v>3</v>
      </c>
      <c r="F20" s="7">
        <v>1</v>
      </c>
      <c r="G20" s="7"/>
      <c r="H20" s="7">
        <v>2</v>
      </c>
      <c r="I20" s="7">
        <v>2</v>
      </c>
      <c r="J20" s="7">
        <v>3</v>
      </c>
      <c r="K20" s="7">
        <f>I20-J20</f>
        <v>-1</v>
      </c>
      <c r="L20" s="7">
        <v>0</v>
      </c>
      <c r="M20" s="7"/>
      <c r="N20" s="7"/>
      <c r="O20" s="7"/>
      <c r="P20" s="7">
        <v>1</v>
      </c>
      <c r="Q20" s="7">
        <v>11</v>
      </c>
      <c r="R20" s="7"/>
      <c r="S20" s="7">
        <v>1</v>
      </c>
      <c r="T20" s="7">
        <f>100*(I20-R20)/Q20</f>
        <v>18.181818181818183</v>
      </c>
      <c r="U20" s="7">
        <f>100*(J20-S20)/Q20</f>
        <v>18.181818181818183</v>
      </c>
      <c r="V20" s="7">
        <v>15.95</v>
      </c>
      <c r="W20" s="7">
        <v>17</v>
      </c>
      <c r="X20" s="7">
        <v>11</v>
      </c>
      <c r="Y20" s="7">
        <v>8</v>
      </c>
      <c r="Z20" s="7">
        <v>11</v>
      </c>
      <c r="AA20" s="7">
        <v>5</v>
      </c>
      <c r="AB20" s="7">
        <f>100*AA20/X20</f>
        <v>45.45454545454545</v>
      </c>
      <c r="AC20" s="7">
        <v>1</v>
      </c>
      <c r="AD20" s="7">
        <f>100*AC20/Y20</f>
        <v>12.5</v>
      </c>
      <c r="AE20" s="7">
        <v>2</v>
      </c>
      <c r="AF20" s="7">
        <f>100*AE20/Z20</f>
        <v>18.181818181818183</v>
      </c>
      <c r="AG20" s="7">
        <v>9</v>
      </c>
      <c r="AH20" s="7">
        <v>4</v>
      </c>
      <c r="AI20" s="7">
        <v>2</v>
      </c>
      <c r="AJ20" s="7">
        <v>3</v>
      </c>
      <c r="AK20" s="7">
        <v>39</v>
      </c>
      <c r="AL20" s="7">
        <v>0</v>
      </c>
      <c r="AM20" s="7">
        <v>1</v>
      </c>
      <c r="AN20" s="7">
        <v>0</v>
      </c>
      <c r="AO20" s="7"/>
      <c r="AP20" s="7">
        <v>1</v>
      </c>
      <c r="AQ20" s="7">
        <v>1</v>
      </c>
      <c r="AR20" s="7">
        <v>1</v>
      </c>
      <c r="AS20" s="7">
        <v>1</v>
      </c>
      <c r="AT20" s="7">
        <v>3</v>
      </c>
      <c r="AU20" s="7">
        <v>3</v>
      </c>
      <c r="AV20" s="7">
        <v>0</v>
      </c>
      <c r="AW20" s="7">
        <v>1</v>
      </c>
      <c r="AX20" s="7">
        <v>0</v>
      </c>
      <c r="AY20" s="7">
        <v>2</v>
      </c>
      <c r="AZ20" s="7">
        <v>1</v>
      </c>
      <c r="BA20" s="7">
        <v>1</v>
      </c>
      <c r="BB20" s="7">
        <v>1</v>
      </c>
      <c r="BC20" s="7">
        <v>1</v>
      </c>
      <c r="BD20" s="7">
        <v>0</v>
      </c>
      <c r="BE20" s="7">
        <v>1</v>
      </c>
      <c r="BF20" s="7">
        <v>1</v>
      </c>
      <c r="BG20" s="7">
        <v>1</v>
      </c>
      <c r="BH20" s="7">
        <v>1</v>
      </c>
      <c r="BI20" s="7"/>
      <c r="BJ20" s="7">
        <v>2</v>
      </c>
      <c r="BK20" s="7"/>
      <c r="BL20" s="7">
        <v>3</v>
      </c>
      <c r="BM20" s="8" t="s">
        <v>54</v>
      </c>
      <c r="BN20" s="7">
        <f>T20+U20</f>
        <v>36.36363636363637</v>
      </c>
      <c r="BO20" s="7">
        <v>0</v>
      </c>
      <c r="BP20" s="7">
        <v>0</v>
      </c>
      <c r="BQ20" s="7">
        <v>87</v>
      </c>
      <c r="BR20" s="7">
        <f>BQ20/D20</f>
        <v>10.875</v>
      </c>
      <c r="BS20" s="7">
        <v>0</v>
      </c>
      <c r="BT20" s="7"/>
      <c r="BU20" s="7"/>
    </row>
    <row r="21" spans="1:73" ht="15.75">
      <c r="A21" s="5">
        <v>15</v>
      </c>
      <c r="B21" s="34" t="s">
        <v>50</v>
      </c>
      <c r="C21" s="7">
        <v>2</v>
      </c>
      <c r="D21" s="7">
        <v>8</v>
      </c>
      <c r="E21" s="7">
        <v>3</v>
      </c>
      <c r="F21" s="7">
        <v>1</v>
      </c>
      <c r="G21" s="7"/>
      <c r="H21" s="7">
        <v>2</v>
      </c>
      <c r="I21" s="7">
        <v>3</v>
      </c>
      <c r="J21" s="7">
        <v>5</v>
      </c>
      <c r="K21" s="7">
        <f>I21-J21</f>
        <v>-2</v>
      </c>
      <c r="L21" s="7">
        <v>0</v>
      </c>
      <c r="M21" s="7"/>
      <c r="N21" s="7"/>
      <c r="O21" s="7"/>
      <c r="P21" s="7">
        <v>1</v>
      </c>
      <c r="Q21" s="7">
        <v>12</v>
      </c>
      <c r="R21" s="7"/>
      <c r="S21" s="7"/>
      <c r="T21" s="7">
        <f>100*(I21-R21)/Q21</f>
        <v>25</v>
      </c>
      <c r="U21" s="7">
        <f>100*(J21-S21)/Q21</f>
        <v>41.666666666666664</v>
      </c>
      <c r="V21" s="7">
        <v>14.05</v>
      </c>
      <c r="W21" s="7">
        <v>18</v>
      </c>
      <c r="X21" s="7">
        <v>11</v>
      </c>
      <c r="Y21" s="7">
        <v>6</v>
      </c>
      <c r="Z21" s="7">
        <v>13</v>
      </c>
      <c r="AA21" s="7">
        <v>4</v>
      </c>
      <c r="AB21" s="7">
        <f>100*AA21/X21</f>
        <v>36.36363636363637</v>
      </c>
      <c r="AC21" s="7"/>
      <c r="AD21" s="7">
        <f>100*AC21/Y21</f>
        <v>0</v>
      </c>
      <c r="AE21" s="7">
        <v>4</v>
      </c>
      <c r="AF21" s="7">
        <f>100*AE21/Z21</f>
        <v>30.76923076923077</v>
      </c>
      <c r="AG21" s="7">
        <v>10</v>
      </c>
      <c r="AH21" s="7">
        <v>5</v>
      </c>
      <c r="AI21" s="7">
        <v>1</v>
      </c>
      <c r="AJ21" s="7">
        <v>4</v>
      </c>
      <c r="AK21" s="7">
        <v>35</v>
      </c>
      <c r="AL21" s="7">
        <v>1</v>
      </c>
      <c r="AM21" s="7">
        <v>1</v>
      </c>
      <c r="AN21" s="7">
        <v>0</v>
      </c>
      <c r="AO21" s="7"/>
      <c r="AP21" s="7">
        <v>0</v>
      </c>
      <c r="AQ21" s="7">
        <v>2</v>
      </c>
      <c r="AR21" s="7">
        <v>0</v>
      </c>
      <c r="AS21" s="7">
        <v>2</v>
      </c>
      <c r="AT21" s="7">
        <v>3</v>
      </c>
      <c r="AU21" s="7">
        <v>3</v>
      </c>
      <c r="AV21" s="7">
        <v>1</v>
      </c>
      <c r="AW21" s="7">
        <v>1</v>
      </c>
      <c r="AX21" s="7">
        <v>3</v>
      </c>
      <c r="AY21" s="7">
        <v>3</v>
      </c>
      <c r="AZ21" s="7">
        <v>0</v>
      </c>
      <c r="BA21" s="7">
        <v>2</v>
      </c>
      <c r="BB21" s="7">
        <v>0</v>
      </c>
      <c r="BC21" s="7"/>
      <c r="BD21" s="7">
        <v>1</v>
      </c>
      <c r="BE21" s="7">
        <v>1</v>
      </c>
      <c r="BF21" s="7">
        <v>1</v>
      </c>
      <c r="BG21" s="7">
        <v>2</v>
      </c>
      <c r="BH21" s="7"/>
      <c r="BI21" s="7"/>
      <c r="BJ21" s="7">
        <v>1</v>
      </c>
      <c r="BK21" s="7">
        <v>1</v>
      </c>
      <c r="BL21" s="7">
        <v>3</v>
      </c>
      <c r="BM21" s="8" t="s">
        <v>51</v>
      </c>
      <c r="BN21" s="7">
        <f>T21+U21</f>
        <v>66.66666666666666</v>
      </c>
      <c r="BO21" s="7">
        <v>0</v>
      </c>
      <c r="BP21" s="7">
        <v>0</v>
      </c>
      <c r="BQ21" s="7">
        <v>84</v>
      </c>
      <c r="BR21" s="7">
        <f>BQ21/D21</f>
        <v>10.5</v>
      </c>
      <c r="BS21" s="7">
        <v>0</v>
      </c>
      <c r="BT21" s="7"/>
      <c r="BU21" s="7"/>
    </row>
    <row r="22" spans="1:73" ht="15.75">
      <c r="A22" s="5">
        <v>16</v>
      </c>
      <c r="B22" s="34" t="s">
        <v>61</v>
      </c>
      <c r="C22" s="7">
        <v>2</v>
      </c>
      <c r="D22" s="7">
        <v>8</v>
      </c>
      <c r="E22" s="7">
        <v>3</v>
      </c>
      <c r="F22" s="7">
        <v>1</v>
      </c>
      <c r="G22" s="7"/>
      <c r="H22" s="7">
        <v>2</v>
      </c>
      <c r="I22" s="7">
        <v>3</v>
      </c>
      <c r="J22" s="7">
        <v>6</v>
      </c>
      <c r="K22" s="7">
        <f>I22-J22</f>
        <v>-3</v>
      </c>
      <c r="L22" s="7">
        <v>0</v>
      </c>
      <c r="M22" s="7"/>
      <c r="N22" s="7"/>
      <c r="O22" s="7">
        <v>1</v>
      </c>
      <c r="P22" s="7">
        <v>1</v>
      </c>
      <c r="Q22" s="7">
        <v>23</v>
      </c>
      <c r="R22" s="7">
        <v>1</v>
      </c>
      <c r="S22" s="7">
        <v>1</v>
      </c>
      <c r="T22" s="7">
        <f>100*(I22-R22)/Q22</f>
        <v>8.695652173913043</v>
      </c>
      <c r="U22" s="7">
        <f>100*(J22-S22)/Q22</f>
        <v>21.73913043478261</v>
      </c>
      <c r="V22" s="7">
        <v>14.75</v>
      </c>
      <c r="W22" s="7">
        <v>15</v>
      </c>
      <c r="X22" s="7">
        <v>11</v>
      </c>
      <c r="Y22" s="7">
        <v>8</v>
      </c>
      <c r="Z22" s="7">
        <v>11</v>
      </c>
      <c r="AA22" s="7">
        <v>3</v>
      </c>
      <c r="AB22" s="7">
        <f>100*AA22/X22</f>
        <v>27.272727272727273</v>
      </c>
      <c r="AC22" s="7">
        <v>2</v>
      </c>
      <c r="AD22" s="7">
        <f>100*AC22/Y22</f>
        <v>25</v>
      </c>
      <c r="AE22" s="7">
        <v>3</v>
      </c>
      <c r="AF22" s="7">
        <f>100*AE22/Z22</f>
        <v>27.272727272727273</v>
      </c>
      <c r="AG22" s="7">
        <v>7</v>
      </c>
      <c r="AH22" s="7">
        <v>3</v>
      </c>
      <c r="AI22" s="7">
        <v>2</v>
      </c>
      <c r="AJ22" s="7">
        <v>2</v>
      </c>
      <c r="AK22" s="7">
        <v>34</v>
      </c>
      <c r="AL22" s="7">
        <v>1</v>
      </c>
      <c r="AM22" s="7">
        <v>1</v>
      </c>
      <c r="AN22" s="7">
        <v>0</v>
      </c>
      <c r="AO22" s="7"/>
      <c r="AP22" s="7">
        <v>0</v>
      </c>
      <c r="AQ22" s="7">
        <v>2</v>
      </c>
      <c r="AR22" s="7">
        <v>0</v>
      </c>
      <c r="AS22" s="7">
        <v>2</v>
      </c>
      <c r="AT22" s="7">
        <v>3</v>
      </c>
      <c r="AU22" s="7">
        <v>3</v>
      </c>
      <c r="AV22" s="7">
        <v>1</v>
      </c>
      <c r="AW22" s="7">
        <v>1</v>
      </c>
      <c r="AX22" s="7">
        <v>2</v>
      </c>
      <c r="AY22" s="7">
        <v>2</v>
      </c>
      <c r="AZ22" s="7">
        <v>0</v>
      </c>
      <c r="BA22" s="7">
        <v>2</v>
      </c>
      <c r="BB22" s="7">
        <v>0</v>
      </c>
      <c r="BC22" s="7">
        <v>1</v>
      </c>
      <c r="BD22" s="7">
        <v>1</v>
      </c>
      <c r="BE22" s="7">
        <v>1</v>
      </c>
      <c r="BF22" s="7">
        <v>2</v>
      </c>
      <c r="BG22" s="7">
        <v>2</v>
      </c>
      <c r="BH22" s="7">
        <v>1</v>
      </c>
      <c r="BI22" s="7"/>
      <c r="BJ22" s="7">
        <v>1</v>
      </c>
      <c r="BK22" s="7"/>
      <c r="BL22" s="7">
        <v>2</v>
      </c>
      <c r="BM22" s="8" t="s">
        <v>51</v>
      </c>
      <c r="BN22" s="7">
        <f>T22+U22</f>
        <v>30.434782608695652</v>
      </c>
      <c r="BO22" s="7">
        <v>0</v>
      </c>
      <c r="BP22" s="7">
        <v>0</v>
      </c>
      <c r="BQ22" s="7">
        <v>83</v>
      </c>
      <c r="BR22" s="7">
        <f>BQ22/D22</f>
        <v>10.375</v>
      </c>
      <c r="BS22" s="7">
        <v>0</v>
      </c>
      <c r="BT22" s="7"/>
      <c r="BU22" s="7"/>
    </row>
    <row r="23" spans="1:73" ht="15.75">
      <c r="A23" s="5">
        <v>17</v>
      </c>
      <c r="B23" s="34" t="s">
        <v>69</v>
      </c>
      <c r="C23" s="7">
        <v>1</v>
      </c>
      <c r="D23" s="7">
        <v>7</v>
      </c>
      <c r="E23" s="7">
        <v>3</v>
      </c>
      <c r="F23" s="7"/>
      <c r="G23" s="7">
        <v>1</v>
      </c>
      <c r="H23" s="7">
        <v>2</v>
      </c>
      <c r="I23" s="7">
        <v>4</v>
      </c>
      <c r="J23" s="7">
        <v>7</v>
      </c>
      <c r="K23" s="7">
        <f>I23-J23</f>
        <v>-3</v>
      </c>
      <c r="L23" s="7">
        <v>0</v>
      </c>
      <c r="M23" s="7"/>
      <c r="N23" s="7"/>
      <c r="O23" s="7"/>
      <c r="P23" s="7"/>
      <c r="Q23" s="7">
        <v>16</v>
      </c>
      <c r="R23" s="7"/>
      <c r="S23" s="7">
        <v>1</v>
      </c>
      <c r="T23" s="7">
        <f>100*(I23-R23)/Q23</f>
        <v>25</v>
      </c>
      <c r="U23" s="7">
        <f>100*(J23-S23)/Q23</f>
        <v>37.5</v>
      </c>
      <c r="V23" s="7">
        <v>13.450000000000001</v>
      </c>
      <c r="W23" s="7">
        <v>17</v>
      </c>
      <c r="X23" s="7">
        <v>5</v>
      </c>
      <c r="Y23" s="7">
        <v>12</v>
      </c>
      <c r="Z23" s="7">
        <v>13</v>
      </c>
      <c r="AA23" s="7">
        <v>3</v>
      </c>
      <c r="AB23" s="7">
        <f>100*AA23/X23</f>
        <v>60</v>
      </c>
      <c r="AC23" s="7">
        <v>1</v>
      </c>
      <c r="AD23" s="7">
        <f>100*AC23/Y23</f>
        <v>8.333333333333334</v>
      </c>
      <c r="AE23" s="7">
        <v>3</v>
      </c>
      <c r="AF23" s="7">
        <f>100*AE23/Z23</f>
        <v>23.076923076923077</v>
      </c>
      <c r="AG23" s="7">
        <v>10</v>
      </c>
      <c r="AH23" s="7">
        <v>7</v>
      </c>
      <c r="AI23" s="7">
        <v>2</v>
      </c>
      <c r="AJ23" s="7">
        <v>1</v>
      </c>
      <c r="AK23" s="7">
        <v>33</v>
      </c>
      <c r="AL23" s="7">
        <v>0</v>
      </c>
      <c r="AM23" s="7"/>
      <c r="AN23" s="7">
        <v>0</v>
      </c>
      <c r="AO23" s="7">
        <v>1</v>
      </c>
      <c r="AP23" s="7">
        <v>2</v>
      </c>
      <c r="AQ23" s="7">
        <v>2</v>
      </c>
      <c r="AR23" s="7">
        <v>3</v>
      </c>
      <c r="AS23" s="7">
        <v>3</v>
      </c>
      <c r="AT23" s="7">
        <v>2</v>
      </c>
      <c r="AU23" s="7">
        <v>2</v>
      </c>
      <c r="AV23" s="7">
        <v>0</v>
      </c>
      <c r="AW23" s="7">
        <v>1</v>
      </c>
      <c r="AX23" s="7">
        <v>3</v>
      </c>
      <c r="AY23" s="7">
        <v>3</v>
      </c>
      <c r="AZ23" s="7">
        <v>3</v>
      </c>
      <c r="BA23" s="7">
        <v>3</v>
      </c>
      <c r="BB23" s="7">
        <v>0</v>
      </c>
      <c r="BC23" s="7"/>
      <c r="BD23" s="7">
        <v>0</v>
      </c>
      <c r="BE23" s="7"/>
      <c r="BF23" s="7">
        <v>1</v>
      </c>
      <c r="BG23" s="7">
        <v>2</v>
      </c>
      <c r="BH23" s="7">
        <v>1</v>
      </c>
      <c r="BI23" s="7">
        <v>1</v>
      </c>
      <c r="BJ23" s="7">
        <v>1</v>
      </c>
      <c r="BK23" s="7"/>
      <c r="BL23" s="7">
        <v>1</v>
      </c>
      <c r="BM23" s="8" t="s">
        <v>54</v>
      </c>
      <c r="BN23" s="7">
        <f>T23+U23</f>
        <v>62.5</v>
      </c>
      <c r="BO23" s="7">
        <v>0</v>
      </c>
      <c r="BP23" s="7">
        <v>0</v>
      </c>
      <c r="BQ23" s="7">
        <v>81</v>
      </c>
      <c r="BR23" s="7">
        <f>BQ23/D23</f>
        <v>11.571428571428571</v>
      </c>
      <c r="BS23" s="7">
        <v>0</v>
      </c>
      <c r="BT23" s="7"/>
      <c r="BU23" s="7"/>
    </row>
    <row r="24" spans="1:73" ht="15.75">
      <c r="A24" s="5">
        <v>18</v>
      </c>
      <c r="B24" s="34" t="s">
        <v>70</v>
      </c>
      <c r="C24" s="7">
        <v>1</v>
      </c>
      <c r="D24" s="7">
        <v>4</v>
      </c>
      <c r="E24" s="7">
        <v>3</v>
      </c>
      <c r="F24" s="7"/>
      <c r="G24" s="7">
        <v>1</v>
      </c>
      <c r="H24" s="7">
        <v>2</v>
      </c>
      <c r="I24" s="7">
        <v>2</v>
      </c>
      <c r="J24" s="7">
        <v>5</v>
      </c>
      <c r="K24" s="7">
        <f>I24-J24</f>
        <v>-3</v>
      </c>
      <c r="L24" s="7">
        <v>0</v>
      </c>
      <c r="M24" s="7"/>
      <c r="N24" s="7"/>
      <c r="O24" s="7"/>
      <c r="P24" s="7"/>
      <c r="Q24" s="7">
        <v>19</v>
      </c>
      <c r="R24" s="7"/>
      <c r="S24" s="7"/>
      <c r="T24" s="7">
        <f>100*(I24-R24)/Q24</f>
        <v>10.526315789473685</v>
      </c>
      <c r="U24" s="7">
        <f>100*(J24-S24)/Q24</f>
        <v>26.31578947368421</v>
      </c>
      <c r="V24" s="7">
        <v>9.55</v>
      </c>
      <c r="W24" s="7">
        <v>13</v>
      </c>
      <c r="X24" s="7">
        <v>7</v>
      </c>
      <c r="Y24" s="7">
        <v>7</v>
      </c>
      <c r="Z24" s="7">
        <v>6</v>
      </c>
      <c r="AA24" s="7">
        <v>1</v>
      </c>
      <c r="AB24" s="7">
        <f>100*AA24/X24</f>
        <v>14.285714285714286</v>
      </c>
      <c r="AC24" s="7">
        <v>1</v>
      </c>
      <c r="AD24" s="7">
        <f>100*AC24/Y24</f>
        <v>14.285714285714286</v>
      </c>
      <c r="AE24" s="7">
        <v>2</v>
      </c>
      <c r="AF24" s="7">
        <f>100*AE24/Z24</f>
        <v>33.333333333333336</v>
      </c>
      <c r="AG24" s="7">
        <v>9</v>
      </c>
      <c r="AH24" s="7">
        <v>3</v>
      </c>
      <c r="AI24" s="7">
        <v>2</v>
      </c>
      <c r="AJ24" s="7">
        <v>4</v>
      </c>
      <c r="AK24" s="7">
        <v>30</v>
      </c>
      <c r="AL24" s="7">
        <v>0</v>
      </c>
      <c r="AM24" s="7"/>
      <c r="AN24" s="7">
        <v>0</v>
      </c>
      <c r="AO24" s="7">
        <v>1</v>
      </c>
      <c r="AP24" s="7">
        <v>2</v>
      </c>
      <c r="AQ24" s="7">
        <v>2</v>
      </c>
      <c r="AR24" s="7">
        <v>3</v>
      </c>
      <c r="AS24" s="7">
        <v>3</v>
      </c>
      <c r="AT24" s="7">
        <v>2</v>
      </c>
      <c r="AU24" s="7">
        <v>2</v>
      </c>
      <c r="AV24" s="7">
        <v>0</v>
      </c>
      <c r="AW24" s="7">
        <v>1</v>
      </c>
      <c r="AX24" s="7">
        <v>0</v>
      </c>
      <c r="AY24" s="7">
        <v>2</v>
      </c>
      <c r="AZ24" s="7">
        <v>3</v>
      </c>
      <c r="BA24" s="7">
        <v>3</v>
      </c>
      <c r="BB24" s="7">
        <v>1</v>
      </c>
      <c r="BC24" s="7">
        <v>1</v>
      </c>
      <c r="BD24" s="7">
        <v>0</v>
      </c>
      <c r="BE24" s="7"/>
      <c r="BF24" s="7"/>
      <c r="BG24" s="7"/>
      <c r="BH24" s="7">
        <v>1</v>
      </c>
      <c r="BI24" s="7"/>
      <c r="BJ24" s="7"/>
      <c r="BK24" s="7">
        <v>1</v>
      </c>
      <c r="BL24" s="7">
        <v>2</v>
      </c>
      <c r="BM24" s="8" t="s">
        <v>54</v>
      </c>
      <c r="BN24" s="7">
        <f>T24+U24</f>
        <v>36.84210526315789</v>
      </c>
      <c r="BO24" s="7">
        <v>0</v>
      </c>
      <c r="BP24" s="7">
        <v>0</v>
      </c>
      <c r="BQ24" s="7">
        <v>38</v>
      </c>
      <c r="BR24" s="7">
        <f>BQ24/D24</f>
        <v>9.5</v>
      </c>
      <c r="BS24" s="7">
        <v>0</v>
      </c>
      <c r="BT24" s="7"/>
      <c r="BU24" s="7"/>
    </row>
    <row r="25" spans="1:73" ht="15.75">
      <c r="A25" s="5">
        <v>19</v>
      </c>
      <c r="B25" s="34" t="s">
        <v>71</v>
      </c>
      <c r="C25" s="7">
        <v>0</v>
      </c>
      <c r="D25" s="7">
        <v>10</v>
      </c>
      <c r="E25" s="7">
        <v>3</v>
      </c>
      <c r="F25" s="7"/>
      <c r="G25" s="7"/>
      <c r="H25" s="7">
        <v>3</v>
      </c>
      <c r="I25" s="7">
        <v>3</v>
      </c>
      <c r="J25" s="7">
        <v>6</v>
      </c>
      <c r="K25" s="7">
        <f>I25-J25</f>
        <v>-3</v>
      </c>
      <c r="L25" s="7">
        <v>0</v>
      </c>
      <c r="M25" s="7"/>
      <c r="N25" s="7"/>
      <c r="O25" s="7"/>
      <c r="P25" s="7"/>
      <c r="Q25" s="7">
        <v>16</v>
      </c>
      <c r="R25" s="7"/>
      <c r="S25" s="7">
        <v>1</v>
      </c>
      <c r="T25" s="7">
        <f>100*(I25-R25)/Q25</f>
        <v>18.75</v>
      </c>
      <c r="U25" s="7">
        <f>100*(J25-S25)/Q25</f>
        <v>31.25</v>
      </c>
      <c r="V25" s="7">
        <v>13.4</v>
      </c>
      <c r="W25" s="7">
        <v>23</v>
      </c>
      <c r="X25" s="7">
        <v>7</v>
      </c>
      <c r="Y25" s="7">
        <v>13</v>
      </c>
      <c r="Z25" s="7">
        <v>10</v>
      </c>
      <c r="AA25" s="7">
        <v>3</v>
      </c>
      <c r="AB25" s="7">
        <f>100*AA25/X25</f>
        <v>42.857142857142854</v>
      </c>
      <c r="AC25" s="7">
        <v>2</v>
      </c>
      <c r="AD25" s="7">
        <f>100*AC25/Y25</f>
        <v>15.384615384615385</v>
      </c>
      <c r="AE25" s="7">
        <v>5</v>
      </c>
      <c r="AF25" s="7">
        <f>100*AE25/Z25</f>
        <v>50</v>
      </c>
      <c r="AG25" s="7">
        <v>13</v>
      </c>
      <c r="AH25" s="7">
        <v>8</v>
      </c>
      <c r="AI25" s="7">
        <v>1</v>
      </c>
      <c r="AJ25" s="7">
        <v>4</v>
      </c>
      <c r="AK25" s="7">
        <v>37</v>
      </c>
      <c r="AL25" s="7">
        <v>0</v>
      </c>
      <c r="AM25" s="7"/>
      <c r="AN25" s="7">
        <v>0</v>
      </c>
      <c r="AO25" s="7"/>
      <c r="AP25" s="7">
        <v>3</v>
      </c>
      <c r="AQ25" s="7">
        <v>3</v>
      </c>
      <c r="AR25" s="7">
        <v>3</v>
      </c>
      <c r="AS25" s="7">
        <v>3</v>
      </c>
      <c r="AT25" s="7">
        <v>3</v>
      </c>
      <c r="AU25" s="7">
        <v>3</v>
      </c>
      <c r="AV25" s="7">
        <v>0</v>
      </c>
      <c r="AW25" s="7"/>
      <c r="AX25" s="7">
        <v>3</v>
      </c>
      <c r="AY25" s="7">
        <v>3</v>
      </c>
      <c r="AZ25" s="7">
        <v>3</v>
      </c>
      <c r="BA25" s="7">
        <v>3</v>
      </c>
      <c r="BB25" s="7">
        <v>0</v>
      </c>
      <c r="BC25" s="7"/>
      <c r="BD25" s="7">
        <v>0</v>
      </c>
      <c r="BE25" s="7"/>
      <c r="BF25" s="7">
        <v>1</v>
      </c>
      <c r="BG25" s="7">
        <v>1</v>
      </c>
      <c r="BH25" s="7">
        <v>3</v>
      </c>
      <c r="BI25" s="7">
        <v>1</v>
      </c>
      <c r="BJ25" s="7">
        <v>2</v>
      </c>
      <c r="BK25" s="7"/>
      <c r="BL25" s="7">
        <v>2</v>
      </c>
      <c r="BM25" s="8" t="s">
        <v>54</v>
      </c>
      <c r="BN25" s="7">
        <f>T25+U25</f>
        <v>50</v>
      </c>
      <c r="BO25" s="7">
        <v>0</v>
      </c>
      <c r="BP25" s="7">
        <v>0</v>
      </c>
      <c r="BQ25" s="7">
        <v>100</v>
      </c>
      <c r="BR25" s="7">
        <f>BQ25/D25</f>
        <v>10</v>
      </c>
      <c r="BS25" s="7">
        <v>0</v>
      </c>
      <c r="BT25" s="7"/>
      <c r="BU25" s="7"/>
    </row>
    <row r="26" spans="1:73" ht="15.75">
      <c r="A26" s="5">
        <v>20</v>
      </c>
      <c r="B26" s="34" t="s">
        <v>57</v>
      </c>
      <c r="C26" s="7">
        <v>0</v>
      </c>
      <c r="D26" s="7">
        <v>8</v>
      </c>
      <c r="E26" s="7">
        <v>3</v>
      </c>
      <c r="F26" s="7"/>
      <c r="G26" s="7"/>
      <c r="H26" s="7">
        <v>3</v>
      </c>
      <c r="I26" s="7">
        <v>1</v>
      </c>
      <c r="J26" s="7">
        <v>7</v>
      </c>
      <c r="K26" s="7">
        <f>I26-J26</f>
        <v>-6</v>
      </c>
      <c r="L26" s="7">
        <v>0</v>
      </c>
      <c r="M26" s="7"/>
      <c r="N26" s="7"/>
      <c r="O26" s="7">
        <v>1</v>
      </c>
      <c r="P26" s="7"/>
      <c r="Q26" s="7">
        <v>13</v>
      </c>
      <c r="R26" s="7"/>
      <c r="S26" s="7">
        <v>2</v>
      </c>
      <c r="T26" s="7">
        <f>100*(I26-R26)/Q26</f>
        <v>7.6923076923076925</v>
      </c>
      <c r="U26" s="7">
        <f>100*(J26-S26)/Q26</f>
        <v>38.46153846153846</v>
      </c>
      <c r="V26" s="7">
        <v>14.5</v>
      </c>
      <c r="W26" s="7">
        <v>22</v>
      </c>
      <c r="X26" s="7">
        <v>11</v>
      </c>
      <c r="Y26" s="7">
        <v>4</v>
      </c>
      <c r="Z26" s="7">
        <v>15</v>
      </c>
      <c r="AA26" s="7">
        <v>4</v>
      </c>
      <c r="AB26" s="7">
        <f>100*AA26/X26</f>
        <v>36.36363636363637</v>
      </c>
      <c r="AC26" s="7"/>
      <c r="AD26" s="7">
        <f>100*AC26/Y26</f>
        <v>0</v>
      </c>
      <c r="AE26" s="7">
        <v>4</v>
      </c>
      <c r="AF26" s="7">
        <f>100*AE26/Z26</f>
        <v>26.666666666666668</v>
      </c>
      <c r="AG26" s="7">
        <v>14</v>
      </c>
      <c r="AH26" s="7">
        <v>7</v>
      </c>
      <c r="AI26" s="7">
        <v>2</v>
      </c>
      <c r="AJ26" s="7">
        <v>5</v>
      </c>
      <c r="AK26" s="7">
        <v>26</v>
      </c>
      <c r="AL26" s="7">
        <v>0</v>
      </c>
      <c r="AM26" s="7"/>
      <c r="AN26" s="7">
        <v>0</v>
      </c>
      <c r="AO26" s="7"/>
      <c r="AP26" s="7">
        <v>3</v>
      </c>
      <c r="AQ26" s="7">
        <v>3</v>
      </c>
      <c r="AR26" s="7">
        <v>3</v>
      </c>
      <c r="AS26" s="7">
        <v>3</v>
      </c>
      <c r="AT26" s="7">
        <v>3</v>
      </c>
      <c r="AU26" s="7">
        <v>3</v>
      </c>
      <c r="AV26" s="7">
        <v>0</v>
      </c>
      <c r="AW26" s="7"/>
      <c r="AX26" s="7">
        <v>1</v>
      </c>
      <c r="AY26" s="7">
        <v>1</v>
      </c>
      <c r="AZ26" s="7">
        <v>3</v>
      </c>
      <c r="BA26" s="7">
        <v>3</v>
      </c>
      <c r="BB26" s="7">
        <v>0</v>
      </c>
      <c r="BC26" s="7">
        <v>2</v>
      </c>
      <c r="BD26" s="7">
        <v>0</v>
      </c>
      <c r="BE26" s="7"/>
      <c r="BF26" s="7">
        <v>1</v>
      </c>
      <c r="BG26" s="7">
        <v>1</v>
      </c>
      <c r="BH26" s="7">
        <v>1</v>
      </c>
      <c r="BI26" s="7"/>
      <c r="BJ26" s="7">
        <v>1</v>
      </c>
      <c r="BK26" s="7">
        <v>2</v>
      </c>
      <c r="BL26" s="7">
        <v>2</v>
      </c>
      <c r="BM26" s="8" t="s">
        <v>54</v>
      </c>
      <c r="BN26" s="7">
        <f>T26+U26</f>
        <v>46.15384615384615</v>
      </c>
      <c r="BO26" s="7">
        <v>0</v>
      </c>
      <c r="BP26" s="7">
        <v>0</v>
      </c>
      <c r="BQ26" s="7">
        <v>95</v>
      </c>
      <c r="BR26" s="7">
        <f>BQ26/D26</f>
        <v>11.875</v>
      </c>
      <c r="BS26" s="7">
        <v>0</v>
      </c>
      <c r="BT26" s="7"/>
      <c r="BU2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2009-04-18T05:27:26Z</dcterms:created>
  <dcterms:modified xsi:type="dcterms:W3CDTF">2009-10-20T15:11:17Z</dcterms:modified>
  <cp:category/>
  <cp:version/>
  <cp:contentType/>
  <cp:contentStatus/>
</cp:coreProperties>
</file>